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P:\Personal Folders\Todd Caywood\Documents\Form Updates\New Address\Cemetery\"/>
    </mc:Choice>
  </mc:AlternateContent>
  <xr:revisionPtr revIDLastSave="0" documentId="8_{4ABDCE68-C899-420C-A7BF-3727227DE255}" xr6:coauthVersionLast="47" xr6:coauthVersionMax="47" xr10:uidLastSave="{00000000-0000-0000-0000-000000000000}"/>
  <workbookProtection workbookPassword="9DE9" lockStructure="1"/>
  <bookViews>
    <workbookView xWindow="-108" yWindow="-108" windowWidth="46296" windowHeight="25416" xr2:uid="{884CBA11-6DE4-4AA4-8921-12387ABA0C94}"/>
  </bookViews>
  <sheets>
    <sheet name="CEMETERY INFORMATION" sheetId="2" r:id="rId1"/>
    <sheet name="CONTACT INFORMATION" sheetId="8" r:id="rId2"/>
    <sheet name="QUESTIONS" sheetId="9" r:id="rId3"/>
    <sheet name="PERMANENT MAINTENANCE" sheetId="3" r:id="rId4"/>
    <sheet name="PRENEED MERCHANDISE" sheetId="7" r:id="rId5"/>
    <sheet name="PAYMENT STUB" sheetId="5" state="hidden" r:id="rId6"/>
  </sheets>
  <definedNames>
    <definedName name="Information" localSheetId="1">'CONTACT INFORMATION'!$A$1:$I$64</definedName>
    <definedName name="Information">'CEMETERY INFORMATION'!$A$1:$G$196</definedName>
    <definedName name="New">'PRENEED MERCHANDISE'!$D$13:$D$307</definedName>
    <definedName name="PMF">'PERMANENT MAINTENANCE'!$A$1:$W$237</definedName>
    <definedName name="Preneed">'PRENEED MERCHANDISE'!$A$1:$AF$328</definedName>
    <definedName name="_xlnm.Print_Area" localSheetId="0">'CEMETERY INFORMATION'!$A$1:$G$177</definedName>
    <definedName name="_xlnm.Print_Area" localSheetId="1">'CONTACT INFORMATION'!$A$1:$H$64</definedName>
    <definedName name="_xlnm.Print_Area" localSheetId="3">'PERMANENT MAINTENANCE'!$A$1:$W$237</definedName>
    <definedName name="_xlnm.Print_Area" localSheetId="4">'PRENEED MERCHANDISE'!$A$1:$AF$328</definedName>
    <definedName name="_xlnm.Print_Area" localSheetId="2">QUESTIONS!$A$1:$F$53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64" i="7" l="1"/>
  <c r="AF164" i="7"/>
  <c r="AH164" i="7"/>
  <c r="AG164" i="7"/>
  <c r="E164" i="7"/>
  <c r="AE162" i="7"/>
  <c r="AF162" i="7"/>
  <c r="AH162" i="7"/>
  <c r="AG162" i="7"/>
  <c r="E162" i="7"/>
  <c r="E13" i="7"/>
  <c r="AE14" i="7"/>
  <c r="AF14" i="7"/>
  <c r="AB14" i="7"/>
  <c r="Z14" i="7"/>
  <c r="T14" i="7"/>
  <c r="R14" i="7"/>
  <c r="I14" i="7"/>
  <c r="G14" i="7"/>
  <c r="E14" i="7"/>
  <c r="J656" i="7"/>
  <c r="E306" i="7"/>
  <c r="E656" i="7"/>
  <c r="AM656" i="7"/>
  <c r="J655" i="7"/>
  <c r="J654" i="7"/>
  <c r="E304" i="7"/>
  <c r="E654" i="7"/>
  <c r="AM654" i="7"/>
  <c r="J653" i="7"/>
  <c r="E303" i="7"/>
  <c r="E653" i="7"/>
  <c r="L653" i="7"/>
  <c r="J652" i="7"/>
  <c r="E302" i="7"/>
  <c r="E652" i="7"/>
  <c r="AM652" i="7"/>
  <c r="J651" i="7"/>
  <c r="E301" i="7"/>
  <c r="E651" i="7"/>
  <c r="L651" i="7"/>
  <c r="J650" i="7"/>
  <c r="E300" i="7"/>
  <c r="E650" i="7"/>
  <c r="AM650" i="7"/>
  <c r="J649" i="7"/>
  <c r="J648" i="7"/>
  <c r="E298" i="7"/>
  <c r="E648" i="7"/>
  <c r="AM648" i="7"/>
  <c r="J647" i="7"/>
  <c r="E297" i="7"/>
  <c r="E647" i="7"/>
  <c r="L647" i="7"/>
  <c r="J646" i="7"/>
  <c r="E296" i="7"/>
  <c r="E646" i="7"/>
  <c r="AM646" i="7"/>
  <c r="J645" i="7"/>
  <c r="E295" i="7"/>
  <c r="E645" i="7"/>
  <c r="L645" i="7"/>
  <c r="J644" i="7"/>
  <c r="J643" i="7"/>
  <c r="E293" i="7"/>
  <c r="E643" i="7"/>
  <c r="AM643" i="7"/>
  <c r="J642" i="7"/>
  <c r="E292" i="7"/>
  <c r="E642" i="7"/>
  <c r="AM642" i="7"/>
  <c r="J641" i="7"/>
  <c r="E291" i="7"/>
  <c r="E641" i="7"/>
  <c r="AM641" i="7"/>
  <c r="J640" i="7"/>
  <c r="E290" i="7"/>
  <c r="E640" i="7"/>
  <c r="AM640" i="7"/>
  <c r="J639" i="7"/>
  <c r="E289" i="7"/>
  <c r="E639" i="7"/>
  <c r="AM639" i="7"/>
  <c r="J638" i="7"/>
  <c r="E288" i="7"/>
  <c r="E638" i="7"/>
  <c r="L638" i="7"/>
  <c r="J637" i="7"/>
  <c r="E287" i="7"/>
  <c r="E637" i="7"/>
  <c r="AM637" i="7"/>
  <c r="J636" i="7"/>
  <c r="E286" i="7"/>
  <c r="E636" i="7"/>
  <c r="AM636" i="7"/>
  <c r="J635" i="7"/>
  <c r="E285" i="7"/>
  <c r="E635" i="7"/>
  <c r="AM635" i="7"/>
  <c r="J634" i="7"/>
  <c r="E284" i="7"/>
  <c r="E634" i="7"/>
  <c r="AM634" i="7"/>
  <c r="J633" i="7"/>
  <c r="E283" i="7"/>
  <c r="E633" i="7"/>
  <c r="AM633" i="7"/>
  <c r="J632" i="7"/>
  <c r="E282" i="7"/>
  <c r="E632" i="7"/>
  <c r="AM632" i="7"/>
  <c r="J631" i="7"/>
  <c r="E281" i="7"/>
  <c r="E631" i="7"/>
  <c r="AM631" i="7"/>
  <c r="J630" i="7"/>
  <c r="E280" i="7"/>
  <c r="E630" i="7"/>
  <c r="AM630" i="7"/>
  <c r="J629" i="7"/>
  <c r="E279" i="7"/>
  <c r="E629" i="7"/>
  <c r="AM629" i="7"/>
  <c r="J628" i="7"/>
  <c r="E278" i="7"/>
  <c r="E628" i="7"/>
  <c r="AM628" i="7"/>
  <c r="J627" i="7"/>
  <c r="E277" i="7"/>
  <c r="E627" i="7"/>
  <c r="AM627" i="7"/>
  <c r="J626" i="7"/>
  <c r="E276" i="7"/>
  <c r="E626" i="7"/>
  <c r="AM626" i="7"/>
  <c r="J625" i="7"/>
  <c r="E275" i="7"/>
  <c r="E625" i="7"/>
  <c r="AM625" i="7"/>
  <c r="J624" i="7"/>
  <c r="E274" i="7"/>
  <c r="E624" i="7"/>
  <c r="AM624" i="7"/>
  <c r="J623" i="7"/>
  <c r="E273" i="7"/>
  <c r="E623" i="7"/>
  <c r="AM623" i="7"/>
  <c r="J622" i="7"/>
  <c r="E272" i="7"/>
  <c r="E622" i="7"/>
  <c r="AM622" i="7"/>
  <c r="J621" i="7"/>
  <c r="E271" i="7"/>
  <c r="E621" i="7"/>
  <c r="AM621" i="7"/>
  <c r="J620" i="7"/>
  <c r="E270" i="7"/>
  <c r="E620" i="7"/>
  <c r="AM620" i="7"/>
  <c r="J619" i="7"/>
  <c r="E269" i="7"/>
  <c r="E619" i="7"/>
  <c r="AM619" i="7"/>
  <c r="J618" i="7"/>
  <c r="J617" i="7"/>
  <c r="J616" i="7"/>
  <c r="J615" i="7"/>
  <c r="J614" i="7"/>
  <c r="J613" i="7"/>
  <c r="E263" i="7"/>
  <c r="E613" i="7"/>
  <c r="AM613" i="7"/>
  <c r="J612" i="7"/>
  <c r="J611" i="7"/>
  <c r="J610" i="7"/>
  <c r="J609" i="7"/>
  <c r="J608" i="7"/>
  <c r="J607" i="7"/>
  <c r="E257" i="7"/>
  <c r="E607" i="7"/>
  <c r="AM607" i="7"/>
  <c r="J606" i="7"/>
  <c r="J605" i="7"/>
  <c r="J604" i="7"/>
  <c r="J603" i="7"/>
  <c r="J602" i="7"/>
  <c r="J601" i="7"/>
  <c r="E251" i="7"/>
  <c r="E601" i="7"/>
  <c r="AM601" i="7"/>
  <c r="J600" i="7"/>
  <c r="J599" i="7"/>
  <c r="J598" i="7"/>
  <c r="J597" i="7"/>
  <c r="J596" i="7"/>
  <c r="J595" i="7"/>
  <c r="E245" i="7"/>
  <c r="E595" i="7"/>
  <c r="AM595" i="7"/>
  <c r="J594" i="7"/>
  <c r="J593" i="7"/>
  <c r="J592" i="7"/>
  <c r="J591" i="7"/>
  <c r="J590" i="7"/>
  <c r="J589" i="7"/>
  <c r="E239" i="7"/>
  <c r="E589" i="7"/>
  <c r="AM589" i="7"/>
  <c r="J588" i="7"/>
  <c r="J587" i="7"/>
  <c r="J586" i="7"/>
  <c r="J585" i="7"/>
  <c r="J584" i="7"/>
  <c r="J583" i="7"/>
  <c r="E233" i="7"/>
  <c r="E583" i="7"/>
  <c r="AM583" i="7"/>
  <c r="J582" i="7"/>
  <c r="J581" i="7"/>
  <c r="J580" i="7"/>
  <c r="J579" i="7"/>
  <c r="J578" i="7"/>
  <c r="J577" i="7"/>
  <c r="E227" i="7"/>
  <c r="E577" i="7"/>
  <c r="AM577" i="7"/>
  <c r="J576" i="7"/>
  <c r="J575" i="7"/>
  <c r="J574" i="7"/>
  <c r="J573" i="7"/>
  <c r="J572" i="7"/>
  <c r="J571" i="7"/>
  <c r="E221" i="7"/>
  <c r="E571" i="7"/>
  <c r="AM571" i="7"/>
  <c r="J570" i="7"/>
  <c r="J569" i="7"/>
  <c r="J568" i="7"/>
  <c r="J567" i="7"/>
  <c r="J566" i="7"/>
  <c r="J565" i="7"/>
  <c r="E215" i="7"/>
  <c r="E565" i="7"/>
  <c r="AM565" i="7"/>
  <c r="J564" i="7"/>
  <c r="J563" i="7"/>
  <c r="E213" i="7"/>
  <c r="E563" i="7"/>
  <c r="AM563" i="7"/>
  <c r="J562" i="7"/>
  <c r="J561" i="7"/>
  <c r="E211" i="7"/>
  <c r="E561" i="7"/>
  <c r="AM561" i="7"/>
  <c r="J560" i="7"/>
  <c r="J559" i="7"/>
  <c r="E209" i="7"/>
  <c r="E559" i="7"/>
  <c r="AM559" i="7"/>
  <c r="J558" i="7"/>
  <c r="J557" i="7"/>
  <c r="E207" i="7"/>
  <c r="E557" i="7"/>
  <c r="AM557" i="7"/>
  <c r="J556" i="7"/>
  <c r="J555" i="7"/>
  <c r="E205" i="7"/>
  <c r="E555" i="7"/>
  <c r="AM555" i="7"/>
  <c r="J554" i="7"/>
  <c r="J553" i="7"/>
  <c r="E203" i="7"/>
  <c r="E553" i="7"/>
  <c r="AM553" i="7"/>
  <c r="J552" i="7"/>
  <c r="J551" i="7"/>
  <c r="E201" i="7"/>
  <c r="E551" i="7"/>
  <c r="AM551" i="7"/>
  <c r="J550" i="7"/>
  <c r="J549" i="7"/>
  <c r="E199" i="7"/>
  <c r="E549" i="7"/>
  <c r="AM549" i="7"/>
  <c r="J548" i="7"/>
  <c r="J547" i="7"/>
  <c r="E197" i="7"/>
  <c r="E547" i="7"/>
  <c r="AM547" i="7"/>
  <c r="J546" i="7"/>
  <c r="J545" i="7"/>
  <c r="J544" i="7"/>
  <c r="J543" i="7"/>
  <c r="J542" i="7"/>
  <c r="J541" i="7"/>
  <c r="E191" i="7"/>
  <c r="E541" i="7"/>
  <c r="AM541" i="7"/>
  <c r="J540" i="7"/>
  <c r="J539" i="7"/>
  <c r="J538" i="7"/>
  <c r="J537" i="7"/>
  <c r="J536" i="7"/>
  <c r="J535" i="7"/>
  <c r="E185" i="7"/>
  <c r="E535" i="7"/>
  <c r="AM535" i="7"/>
  <c r="J534" i="7"/>
  <c r="J533" i="7"/>
  <c r="J532" i="7"/>
  <c r="J531" i="7"/>
  <c r="J530" i="7"/>
  <c r="J529" i="7"/>
  <c r="E179" i="7"/>
  <c r="E529" i="7"/>
  <c r="AM529" i="7"/>
  <c r="J528" i="7"/>
  <c r="J527" i="7"/>
  <c r="J526" i="7"/>
  <c r="J525" i="7"/>
  <c r="J524" i="7"/>
  <c r="J523" i="7"/>
  <c r="E173" i="7"/>
  <c r="E523" i="7"/>
  <c r="AM523" i="7"/>
  <c r="J522" i="7"/>
  <c r="J521" i="7"/>
  <c r="J520" i="7"/>
  <c r="J519" i="7"/>
  <c r="J518" i="7"/>
  <c r="J517" i="7"/>
  <c r="E167" i="7"/>
  <c r="E517" i="7"/>
  <c r="AM517" i="7"/>
  <c r="J516" i="7"/>
  <c r="J515" i="7"/>
  <c r="J514" i="7"/>
  <c r="J513" i="7"/>
  <c r="J512" i="7"/>
  <c r="J511" i="7"/>
  <c r="E161" i="7"/>
  <c r="E511" i="7"/>
  <c r="AM511" i="7"/>
  <c r="J510" i="7"/>
  <c r="J509" i="7"/>
  <c r="J508" i="7"/>
  <c r="J507" i="7"/>
  <c r="J506" i="7"/>
  <c r="J505" i="7"/>
  <c r="E155" i="7"/>
  <c r="E505" i="7"/>
  <c r="AM505" i="7"/>
  <c r="J504" i="7"/>
  <c r="J503" i="7"/>
  <c r="J502" i="7"/>
  <c r="J501" i="7"/>
  <c r="AE306" i="7"/>
  <c r="AF306" i="7"/>
  <c r="AE305" i="7"/>
  <c r="AF305" i="7"/>
  <c r="AE304" i="7"/>
  <c r="AF304" i="7"/>
  <c r="AE303" i="7"/>
  <c r="AF303" i="7"/>
  <c r="AE302" i="7"/>
  <c r="AF302" i="7"/>
  <c r="AE301" i="7"/>
  <c r="AF301" i="7"/>
  <c r="AE300" i="7"/>
  <c r="AF300" i="7"/>
  <c r="AE299" i="7"/>
  <c r="AF299" i="7"/>
  <c r="AE298" i="7"/>
  <c r="AF298" i="7"/>
  <c r="AE297" i="7"/>
  <c r="AF297" i="7"/>
  <c r="AE296" i="7"/>
  <c r="AF296" i="7"/>
  <c r="AE295" i="7"/>
  <c r="AF295" i="7"/>
  <c r="AE294" i="7"/>
  <c r="AF294" i="7"/>
  <c r="AE293" i="7"/>
  <c r="AF293" i="7"/>
  <c r="AE292" i="7"/>
  <c r="AF292" i="7"/>
  <c r="AE291" i="7"/>
  <c r="AF291" i="7"/>
  <c r="AE290" i="7"/>
  <c r="AF290" i="7"/>
  <c r="AE289" i="7"/>
  <c r="AF289" i="7"/>
  <c r="AE288" i="7"/>
  <c r="AF288" i="7"/>
  <c r="AE287" i="7"/>
  <c r="AF287" i="7"/>
  <c r="AE286" i="7"/>
  <c r="AF286" i="7"/>
  <c r="AE285" i="7"/>
  <c r="AF285" i="7"/>
  <c r="AE284" i="7"/>
  <c r="AF284" i="7"/>
  <c r="AE283" i="7"/>
  <c r="AF283" i="7"/>
  <c r="AE282" i="7"/>
  <c r="AF282" i="7"/>
  <c r="AE281" i="7"/>
  <c r="AF281" i="7"/>
  <c r="AE280" i="7"/>
  <c r="AF280" i="7"/>
  <c r="AE279" i="7"/>
  <c r="AF279" i="7"/>
  <c r="AE278" i="7"/>
  <c r="AF278" i="7"/>
  <c r="AE277" i="7"/>
  <c r="AF277" i="7"/>
  <c r="AE276" i="7"/>
  <c r="AF276" i="7"/>
  <c r="AE275" i="7"/>
  <c r="AF275" i="7"/>
  <c r="AE274" i="7"/>
  <c r="AF274" i="7"/>
  <c r="AE273" i="7"/>
  <c r="AF273" i="7"/>
  <c r="AE272" i="7"/>
  <c r="AF272" i="7"/>
  <c r="AE271" i="7"/>
  <c r="AF271" i="7"/>
  <c r="AE270" i="7"/>
  <c r="AF270" i="7"/>
  <c r="AE269" i="7"/>
  <c r="AF269" i="7"/>
  <c r="AE268" i="7"/>
  <c r="AF268" i="7"/>
  <c r="AE267" i="7"/>
  <c r="AF267" i="7"/>
  <c r="AE266" i="7"/>
  <c r="AF266" i="7"/>
  <c r="AE265" i="7"/>
  <c r="AF265" i="7"/>
  <c r="AE264" i="7"/>
  <c r="AF264" i="7"/>
  <c r="AE263" i="7"/>
  <c r="AF263" i="7"/>
  <c r="AE262" i="7"/>
  <c r="AF262" i="7"/>
  <c r="AE261" i="7"/>
  <c r="AF261" i="7"/>
  <c r="AE260" i="7"/>
  <c r="AF260" i="7"/>
  <c r="AE259" i="7"/>
  <c r="AF259" i="7"/>
  <c r="AE258" i="7"/>
  <c r="AF258" i="7"/>
  <c r="AE257" i="7"/>
  <c r="AF257" i="7"/>
  <c r="AE256" i="7"/>
  <c r="AF256" i="7"/>
  <c r="AE255" i="7"/>
  <c r="AF255" i="7"/>
  <c r="AE254" i="7"/>
  <c r="AF254" i="7"/>
  <c r="AE253" i="7"/>
  <c r="AF253" i="7"/>
  <c r="AE252" i="7"/>
  <c r="AF252" i="7"/>
  <c r="AE251" i="7"/>
  <c r="AF251" i="7"/>
  <c r="AE250" i="7"/>
  <c r="AF250" i="7"/>
  <c r="AE249" i="7"/>
  <c r="AF249" i="7"/>
  <c r="AE248" i="7"/>
  <c r="AF248" i="7"/>
  <c r="AE247" i="7"/>
  <c r="AF247" i="7"/>
  <c r="AE246" i="7"/>
  <c r="AF246" i="7"/>
  <c r="AE245" i="7"/>
  <c r="AF245" i="7"/>
  <c r="AE244" i="7"/>
  <c r="AF244" i="7"/>
  <c r="AE243" i="7"/>
  <c r="AF243" i="7"/>
  <c r="AE242" i="7"/>
  <c r="AF242" i="7"/>
  <c r="AE241" i="7"/>
  <c r="AF241" i="7"/>
  <c r="AE240" i="7"/>
  <c r="AF240" i="7"/>
  <c r="AE239" i="7"/>
  <c r="AF239" i="7"/>
  <c r="AE238" i="7"/>
  <c r="AF238" i="7"/>
  <c r="AE237" i="7"/>
  <c r="AF237" i="7"/>
  <c r="AE236" i="7"/>
  <c r="AF236" i="7"/>
  <c r="AE235" i="7"/>
  <c r="AF235" i="7"/>
  <c r="AE234" i="7"/>
  <c r="AF234" i="7"/>
  <c r="AE233" i="7"/>
  <c r="AF233" i="7"/>
  <c r="AE232" i="7"/>
  <c r="AF232" i="7"/>
  <c r="AE231" i="7"/>
  <c r="AF231" i="7"/>
  <c r="AE230" i="7"/>
  <c r="AF230" i="7"/>
  <c r="AE229" i="7"/>
  <c r="AF229" i="7"/>
  <c r="AE228" i="7"/>
  <c r="AF228" i="7"/>
  <c r="AE227" i="7"/>
  <c r="AF227" i="7"/>
  <c r="AE226" i="7"/>
  <c r="AF226" i="7"/>
  <c r="AE225" i="7"/>
  <c r="AF225" i="7"/>
  <c r="AE224" i="7"/>
  <c r="AF224" i="7"/>
  <c r="AE223" i="7"/>
  <c r="AF223" i="7"/>
  <c r="AE222" i="7"/>
  <c r="AF222" i="7"/>
  <c r="AE221" i="7"/>
  <c r="AF221" i="7"/>
  <c r="AE220" i="7"/>
  <c r="AF220" i="7"/>
  <c r="AE219" i="7"/>
  <c r="AF219" i="7"/>
  <c r="AE218" i="7"/>
  <c r="AF218" i="7"/>
  <c r="AE217" i="7"/>
  <c r="AF217" i="7"/>
  <c r="AE216" i="7"/>
  <c r="AF216" i="7"/>
  <c r="AE215" i="7"/>
  <c r="AF215" i="7"/>
  <c r="AE214" i="7"/>
  <c r="AF214" i="7"/>
  <c r="AE213" i="7"/>
  <c r="AF213" i="7"/>
  <c r="AE212" i="7"/>
  <c r="AF212" i="7"/>
  <c r="AE211" i="7"/>
  <c r="AF211" i="7"/>
  <c r="AE210" i="7"/>
  <c r="AF210" i="7"/>
  <c r="AE209" i="7"/>
  <c r="AF209" i="7"/>
  <c r="AE208" i="7"/>
  <c r="AF208" i="7"/>
  <c r="AE207" i="7"/>
  <c r="AF207" i="7"/>
  <c r="AE206" i="7"/>
  <c r="AF206" i="7"/>
  <c r="AE205" i="7"/>
  <c r="AF205" i="7"/>
  <c r="AE204" i="7"/>
  <c r="AF204" i="7"/>
  <c r="AE203" i="7"/>
  <c r="AF203" i="7"/>
  <c r="AE202" i="7"/>
  <c r="AF202" i="7"/>
  <c r="AE201" i="7"/>
  <c r="AF201" i="7"/>
  <c r="AE200" i="7"/>
  <c r="AF200" i="7"/>
  <c r="AE199" i="7"/>
  <c r="AF199" i="7"/>
  <c r="AE198" i="7"/>
  <c r="AF198" i="7"/>
  <c r="AE197" i="7"/>
  <c r="AF197" i="7"/>
  <c r="AE196" i="7"/>
  <c r="AF196" i="7"/>
  <c r="AE195" i="7"/>
  <c r="AF195" i="7"/>
  <c r="AE194" i="7"/>
  <c r="AF194" i="7"/>
  <c r="AE193" i="7"/>
  <c r="AF193" i="7"/>
  <c r="AE192" i="7"/>
  <c r="AF192" i="7"/>
  <c r="AE191" i="7"/>
  <c r="AF191" i="7"/>
  <c r="AE190" i="7"/>
  <c r="AF190" i="7"/>
  <c r="AE189" i="7"/>
  <c r="AF189" i="7"/>
  <c r="AE188" i="7"/>
  <c r="AF188" i="7"/>
  <c r="AE187" i="7"/>
  <c r="AF187" i="7"/>
  <c r="AE186" i="7"/>
  <c r="AF186" i="7"/>
  <c r="AE185" i="7"/>
  <c r="AF185" i="7"/>
  <c r="AE184" i="7"/>
  <c r="AF184" i="7"/>
  <c r="AE183" i="7"/>
  <c r="AF183" i="7"/>
  <c r="AE182" i="7"/>
  <c r="AF182" i="7"/>
  <c r="AE181" i="7"/>
  <c r="AF181" i="7"/>
  <c r="AE180" i="7"/>
  <c r="AF180" i="7"/>
  <c r="AE179" i="7"/>
  <c r="AF179" i="7"/>
  <c r="AE178" i="7"/>
  <c r="AF178" i="7"/>
  <c r="AE177" i="7"/>
  <c r="AF177" i="7"/>
  <c r="AE176" i="7"/>
  <c r="AF176" i="7"/>
  <c r="AE175" i="7"/>
  <c r="AF175" i="7"/>
  <c r="AE174" i="7"/>
  <c r="AF174" i="7"/>
  <c r="AE173" i="7"/>
  <c r="AF173" i="7"/>
  <c r="AE172" i="7"/>
  <c r="AF172" i="7"/>
  <c r="AE171" i="7"/>
  <c r="AF171" i="7"/>
  <c r="AE170" i="7"/>
  <c r="AF170" i="7"/>
  <c r="AE169" i="7"/>
  <c r="AF169" i="7"/>
  <c r="AE168" i="7"/>
  <c r="AF168" i="7"/>
  <c r="AE167" i="7"/>
  <c r="AF167" i="7"/>
  <c r="AE166" i="7"/>
  <c r="AF166" i="7"/>
  <c r="AE165" i="7"/>
  <c r="AF165" i="7"/>
  <c r="AE163" i="7"/>
  <c r="AF163" i="7"/>
  <c r="AE161" i="7"/>
  <c r="AF161" i="7"/>
  <c r="AE160" i="7"/>
  <c r="AF160" i="7"/>
  <c r="AE159" i="7"/>
  <c r="AF159" i="7"/>
  <c r="AG159" i="7"/>
  <c r="AE158" i="7"/>
  <c r="AF158" i="7"/>
  <c r="AE157" i="7"/>
  <c r="AF157" i="7"/>
  <c r="AE156" i="7"/>
  <c r="AF156" i="7"/>
  <c r="AE155" i="7"/>
  <c r="AF155" i="7"/>
  <c r="AE154" i="7"/>
  <c r="AF154" i="7"/>
  <c r="AE153" i="7"/>
  <c r="AF153" i="7"/>
  <c r="AE152" i="7"/>
  <c r="AF152" i="7"/>
  <c r="AE151" i="7"/>
  <c r="AF151" i="7"/>
  <c r="E305" i="7"/>
  <c r="E655" i="7"/>
  <c r="AM655" i="7"/>
  <c r="AM653" i="7"/>
  <c r="AM651" i="7"/>
  <c r="E299" i="7"/>
  <c r="E649" i="7"/>
  <c r="AM649" i="7"/>
  <c r="AM647" i="7"/>
  <c r="AM645" i="7"/>
  <c r="E294" i="7"/>
  <c r="E644" i="7"/>
  <c r="AM638" i="7"/>
  <c r="E268" i="7"/>
  <c r="E618" i="7"/>
  <c r="E267" i="7"/>
  <c r="E617" i="7"/>
  <c r="E266" i="7"/>
  <c r="E616" i="7"/>
  <c r="E265" i="7"/>
  <c r="E615" i="7"/>
  <c r="E264" i="7"/>
  <c r="E614" i="7"/>
  <c r="E262" i="7"/>
  <c r="E612" i="7"/>
  <c r="E261" i="7"/>
  <c r="E611" i="7"/>
  <c r="E260" i="7"/>
  <c r="E610" i="7"/>
  <c r="E259" i="7"/>
  <c r="E609" i="7"/>
  <c r="E258" i="7"/>
  <c r="E608" i="7"/>
  <c r="E256" i="7"/>
  <c r="E606" i="7"/>
  <c r="E255" i="7"/>
  <c r="E605" i="7"/>
  <c r="E254" i="7"/>
  <c r="E604" i="7"/>
  <c r="AM604" i="7"/>
  <c r="E253" i="7"/>
  <c r="E603" i="7"/>
  <c r="E252" i="7"/>
  <c r="E602" i="7"/>
  <c r="E250" i="7"/>
  <c r="E600" i="7"/>
  <c r="E249" i="7"/>
  <c r="E599" i="7"/>
  <c r="E248" i="7"/>
  <c r="E598" i="7"/>
  <c r="E247" i="7"/>
  <c r="E597" i="7"/>
  <c r="E246" i="7"/>
  <c r="E596" i="7"/>
  <c r="E244" i="7"/>
  <c r="E594" i="7"/>
  <c r="E243" i="7"/>
  <c r="E593" i="7"/>
  <c r="E242" i="7"/>
  <c r="E592" i="7"/>
  <c r="E241" i="7"/>
  <c r="E591" i="7"/>
  <c r="E240" i="7"/>
  <c r="E590" i="7"/>
  <c r="E238" i="7"/>
  <c r="E588" i="7"/>
  <c r="E237" i="7"/>
  <c r="E587" i="7"/>
  <c r="E236" i="7"/>
  <c r="E586" i="7"/>
  <c r="E235" i="7"/>
  <c r="E585" i="7"/>
  <c r="E234" i="7"/>
  <c r="E584" i="7"/>
  <c r="E232" i="7"/>
  <c r="E582" i="7"/>
  <c r="E231" i="7"/>
  <c r="E581" i="7"/>
  <c r="E230" i="7"/>
  <c r="E580" i="7"/>
  <c r="E229" i="7"/>
  <c r="E579" i="7"/>
  <c r="E228" i="7"/>
  <c r="E578" i="7"/>
  <c r="E226" i="7"/>
  <c r="E576" i="7"/>
  <c r="E225" i="7"/>
  <c r="E575" i="7"/>
  <c r="E224" i="7"/>
  <c r="E574" i="7"/>
  <c r="E223" i="7"/>
  <c r="E573" i="7"/>
  <c r="E222" i="7"/>
  <c r="E572" i="7"/>
  <c r="AM572" i="7"/>
  <c r="E220" i="7"/>
  <c r="E570" i="7"/>
  <c r="E219" i="7"/>
  <c r="E569" i="7"/>
  <c r="E218" i="7"/>
  <c r="E568" i="7"/>
  <c r="E217" i="7"/>
  <c r="E567" i="7"/>
  <c r="E216" i="7"/>
  <c r="E566" i="7"/>
  <c r="E214" i="7"/>
  <c r="E564" i="7"/>
  <c r="E212" i="7"/>
  <c r="E562" i="7"/>
  <c r="E210" i="7"/>
  <c r="E560" i="7"/>
  <c r="E208" i="7"/>
  <c r="E558" i="7"/>
  <c r="E206" i="7"/>
  <c r="E556" i="7"/>
  <c r="E204" i="7"/>
  <c r="E554" i="7"/>
  <c r="E202" i="7"/>
  <c r="E552" i="7"/>
  <c r="E200" i="7"/>
  <c r="E550" i="7"/>
  <c r="E198" i="7"/>
  <c r="E548" i="7"/>
  <c r="E196" i="7"/>
  <c r="E546" i="7"/>
  <c r="E195" i="7"/>
  <c r="E545" i="7"/>
  <c r="E194" i="7"/>
  <c r="E544" i="7"/>
  <c r="E193" i="7"/>
  <c r="E543" i="7"/>
  <c r="E192" i="7"/>
  <c r="E542" i="7"/>
  <c r="E190" i="7"/>
  <c r="E540" i="7"/>
  <c r="AM540" i="7"/>
  <c r="E189" i="7"/>
  <c r="E539" i="7"/>
  <c r="E188" i="7"/>
  <c r="E538" i="7"/>
  <c r="E187" i="7"/>
  <c r="E537" i="7"/>
  <c r="E186" i="7"/>
  <c r="E536" i="7"/>
  <c r="E184" i="7"/>
  <c r="E534" i="7"/>
  <c r="E183" i="7"/>
  <c r="E533" i="7"/>
  <c r="E182" i="7"/>
  <c r="E532" i="7"/>
  <c r="E181" i="7"/>
  <c r="E531" i="7"/>
  <c r="E180" i="7"/>
  <c r="E530" i="7"/>
  <c r="E178" i="7"/>
  <c r="E528" i="7"/>
  <c r="E177" i="7"/>
  <c r="E527" i="7"/>
  <c r="E176" i="7"/>
  <c r="E526" i="7"/>
  <c r="E175" i="7"/>
  <c r="E525" i="7"/>
  <c r="E174" i="7"/>
  <c r="E524" i="7"/>
  <c r="E172" i="7"/>
  <c r="E522" i="7"/>
  <c r="E171" i="7"/>
  <c r="E521" i="7"/>
  <c r="E170" i="7"/>
  <c r="E520" i="7"/>
  <c r="E169" i="7"/>
  <c r="E519" i="7"/>
  <c r="E168" i="7"/>
  <c r="E518" i="7"/>
  <c r="E166" i="7"/>
  <c r="E516" i="7"/>
  <c r="E165" i="7"/>
  <c r="E515" i="7"/>
  <c r="E514" i="7"/>
  <c r="E163" i="7"/>
  <c r="E513" i="7"/>
  <c r="E512" i="7"/>
  <c r="E160" i="7"/>
  <c r="E510" i="7"/>
  <c r="E159" i="7"/>
  <c r="E509" i="7"/>
  <c r="E158" i="7"/>
  <c r="E508" i="7"/>
  <c r="E157" i="7"/>
  <c r="E507" i="7"/>
  <c r="E156" i="7"/>
  <c r="E506" i="7"/>
  <c r="E154" i="7"/>
  <c r="E504" i="7"/>
  <c r="E153" i="7"/>
  <c r="E503" i="7"/>
  <c r="E152" i="7"/>
  <c r="E502" i="7"/>
  <c r="E151" i="7"/>
  <c r="E501" i="7"/>
  <c r="S15" i="3"/>
  <c r="Q15" i="3"/>
  <c r="J15" i="3"/>
  <c r="I15" i="3"/>
  <c r="G15" i="3"/>
  <c r="S14" i="3"/>
  <c r="Q14" i="3"/>
  <c r="I14" i="3"/>
  <c r="G14" i="3"/>
  <c r="AB33" i="7"/>
  <c r="Z33" i="7"/>
  <c r="T33" i="7"/>
  <c r="I33" i="7"/>
  <c r="G33" i="7"/>
  <c r="E33" i="7"/>
  <c r="AB32" i="7"/>
  <c r="Z32" i="7"/>
  <c r="T32" i="7"/>
  <c r="I32" i="7"/>
  <c r="G32" i="7"/>
  <c r="E32" i="7"/>
  <c r="AB31" i="7"/>
  <c r="Z31" i="7"/>
  <c r="T31" i="7"/>
  <c r="I31" i="7"/>
  <c r="G31" i="7"/>
  <c r="E31" i="7"/>
  <c r="AB30" i="7"/>
  <c r="Z30" i="7"/>
  <c r="T30" i="7"/>
  <c r="I30" i="7"/>
  <c r="G30" i="7"/>
  <c r="E30" i="7"/>
  <c r="AB29" i="7"/>
  <c r="Z29" i="7"/>
  <c r="T29" i="7"/>
  <c r="I29" i="7"/>
  <c r="G29" i="7"/>
  <c r="E29" i="7"/>
  <c r="AB28" i="7"/>
  <c r="Z28" i="7"/>
  <c r="T28" i="7"/>
  <c r="I28" i="7"/>
  <c r="G28" i="7"/>
  <c r="E28" i="7"/>
  <c r="AB27" i="7"/>
  <c r="Z27" i="7"/>
  <c r="T27" i="7"/>
  <c r="R27" i="7"/>
  <c r="I27" i="7"/>
  <c r="G27" i="7"/>
  <c r="E27" i="7"/>
  <c r="AB26" i="7"/>
  <c r="Z26" i="7"/>
  <c r="T26" i="7"/>
  <c r="R26" i="7"/>
  <c r="I26" i="7"/>
  <c r="G26" i="7"/>
  <c r="E26" i="7"/>
  <c r="AB25" i="7"/>
  <c r="Z25" i="7"/>
  <c r="T25" i="7"/>
  <c r="R25" i="7"/>
  <c r="I25" i="7"/>
  <c r="G25" i="7"/>
  <c r="E25" i="7"/>
  <c r="AB24" i="7"/>
  <c r="Z24" i="7"/>
  <c r="T24" i="7"/>
  <c r="R24" i="7"/>
  <c r="I24" i="7"/>
  <c r="G24" i="7"/>
  <c r="E24" i="7"/>
  <c r="AB23" i="7"/>
  <c r="Z23" i="7"/>
  <c r="T23" i="7"/>
  <c r="R23" i="7"/>
  <c r="I23" i="7"/>
  <c r="G23" i="7"/>
  <c r="E23" i="7"/>
  <c r="AB22" i="7"/>
  <c r="Z22" i="7"/>
  <c r="T22" i="7"/>
  <c r="R22" i="7"/>
  <c r="I22" i="7"/>
  <c r="G22" i="7"/>
  <c r="E22" i="7"/>
  <c r="AB21" i="7"/>
  <c r="Z21" i="7"/>
  <c r="T21" i="7"/>
  <c r="R21" i="7"/>
  <c r="I21" i="7"/>
  <c r="G21" i="7"/>
  <c r="E21" i="7"/>
  <c r="AB20" i="7"/>
  <c r="Z20" i="7"/>
  <c r="T20" i="7"/>
  <c r="R20" i="7"/>
  <c r="I20" i="7"/>
  <c r="G20" i="7"/>
  <c r="E20" i="7"/>
  <c r="AB19" i="7"/>
  <c r="Z19" i="7"/>
  <c r="T19" i="7"/>
  <c r="R19" i="7"/>
  <c r="I19" i="7"/>
  <c r="G19" i="7"/>
  <c r="E19" i="7"/>
  <c r="AB18" i="7"/>
  <c r="Z18" i="7"/>
  <c r="T18" i="7"/>
  <c r="R18" i="7"/>
  <c r="I18" i="7"/>
  <c r="G18" i="7"/>
  <c r="E18" i="7"/>
  <c r="AB17" i="7"/>
  <c r="Z17" i="7"/>
  <c r="T17" i="7"/>
  <c r="R17" i="7"/>
  <c r="J17" i="7"/>
  <c r="J18" i="7"/>
  <c r="J19" i="7"/>
  <c r="J20" i="7"/>
  <c r="J21" i="7"/>
  <c r="J22" i="7"/>
  <c r="J23" i="7"/>
  <c r="J24" i="7"/>
  <c r="J25" i="7"/>
  <c r="J26" i="7"/>
  <c r="J27" i="7"/>
  <c r="J28" i="7"/>
  <c r="I17" i="7"/>
  <c r="G17" i="7"/>
  <c r="E17" i="7"/>
  <c r="AB16" i="7"/>
  <c r="Z16" i="7"/>
  <c r="T16" i="7"/>
  <c r="R16" i="7"/>
  <c r="I16" i="7"/>
  <c r="G16" i="7"/>
  <c r="E16" i="7"/>
  <c r="AB15" i="7"/>
  <c r="Z15" i="7"/>
  <c r="T15" i="7"/>
  <c r="R15" i="7"/>
  <c r="I15" i="7"/>
  <c r="G15" i="7"/>
  <c r="E15" i="7"/>
  <c r="AB13" i="7"/>
  <c r="Z13" i="7"/>
  <c r="T13" i="7"/>
  <c r="R13" i="7"/>
  <c r="I13" i="7"/>
  <c r="G13" i="7"/>
  <c r="J423" i="7"/>
  <c r="J422" i="7"/>
  <c r="J421" i="7"/>
  <c r="J420" i="7"/>
  <c r="J419" i="7"/>
  <c r="J418" i="7"/>
  <c r="J417" i="7"/>
  <c r="J416" i="7"/>
  <c r="J415" i="7"/>
  <c r="J414" i="7"/>
  <c r="J413" i="7"/>
  <c r="J412" i="7"/>
  <c r="J411" i="7"/>
  <c r="J410" i="7"/>
  <c r="J409" i="7"/>
  <c r="J408" i="7"/>
  <c r="J407" i="7"/>
  <c r="J406" i="7"/>
  <c r="J405" i="7"/>
  <c r="J404" i="7"/>
  <c r="J403" i="7"/>
  <c r="J402" i="7"/>
  <c r="J401" i="7"/>
  <c r="J400" i="7"/>
  <c r="J399" i="7"/>
  <c r="J398" i="7"/>
  <c r="J397" i="7"/>
  <c r="E48" i="7"/>
  <c r="E397" i="7"/>
  <c r="AF397" i="7"/>
  <c r="J396" i="7"/>
  <c r="J395" i="7"/>
  <c r="J394" i="7"/>
  <c r="J393" i="7"/>
  <c r="J392" i="7"/>
  <c r="J391" i="7"/>
  <c r="E42" i="7"/>
  <c r="E391" i="7"/>
  <c r="K391" i="7"/>
  <c r="J390" i="7"/>
  <c r="J389" i="7"/>
  <c r="E40" i="7"/>
  <c r="E389" i="7"/>
  <c r="AM389" i="7"/>
  <c r="J388" i="7"/>
  <c r="J387" i="7"/>
  <c r="E38" i="7"/>
  <c r="E387" i="7"/>
  <c r="AM387" i="7"/>
  <c r="J386" i="7"/>
  <c r="J385" i="7"/>
  <c r="E36" i="7"/>
  <c r="E385" i="7"/>
  <c r="AL385" i="7"/>
  <c r="J384" i="7"/>
  <c r="J383" i="7"/>
  <c r="E34" i="7"/>
  <c r="E383" i="7"/>
  <c r="L383" i="7"/>
  <c r="J382" i="7"/>
  <c r="J381" i="7"/>
  <c r="J380" i="7"/>
  <c r="J379" i="7"/>
  <c r="E379" i="7"/>
  <c r="W379" i="7"/>
  <c r="AM379" i="7"/>
  <c r="J378" i="7"/>
  <c r="E378" i="7"/>
  <c r="AM378" i="7"/>
  <c r="AE73" i="7"/>
  <c r="AF73" i="7"/>
  <c r="AE72" i="7"/>
  <c r="AF72" i="7"/>
  <c r="AE71" i="7"/>
  <c r="AF71" i="7"/>
  <c r="AE70" i="7"/>
  <c r="AF70" i="7"/>
  <c r="AE69" i="7"/>
  <c r="AF69" i="7"/>
  <c r="AE68" i="7"/>
  <c r="AF68" i="7"/>
  <c r="AE67" i="7"/>
  <c r="AF67" i="7"/>
  <c r="AE66" i="7"/>
  <c r="AF66" i="7"/>
  <c r="AE65" i="7"/>
  <c r="AF65" i="7"/>
  <c r="AE64" i="7"/>
  <c r="AF64" i="7"/>
  <c r="AE63" i="7"/>
  <c r="AF63" i="7"/>
  <c r="AE62" i="7"/>
  <c r="AF62" i="7"/>
  <c r="AE61" i="7"/>
  <c r="AF61" i="7"/>
  <c r="AE60" i="7"/>
  <c r="AF60" i="7"/>
  <c r="AE59" i="7"/>
  <c r="AF59" i="7"/>
  <c r="AE58" i="7"/>
  <c r="AF58" i="7"/>
  <c r="AE57" i="7"/>
  <c r="AF57" i="7"/>
  <c r="AE56" i="7"/>
  <c r="AF56" i="7"/>
  <c r="AE55" i="7"/>
  <c r="AF55" i="7"/>
  <c r="AE54" i="7"/>
  <c r="AF54" i="7"/>
  <c r="AE53" i="7"/>
  <c r="AF53" i="7"/>
  <c r="AE52" i="7"/>
  <c r="AF52" i="7"/>
  <c r="AE51" i="7"/>
  <c r="AF51" i="7"/>
  <c r="AE50" i="7"/>
  <c r="AF50" i="7"/>
  <c r="AE49" i="7"/>
  <c r="AF49" i="7"/>
  <c r="AE48" i="7"/>
  <c r="AF48" i="7"/>
  <c r="AE47" i="7"/>
  <c r="AF47" i="7"/>
  <c r="AE46" i="7"/>
  <c r="AF46" i="7"/>
  <c r="AE45" i="7"/>
  <c r="AF45" i="7"/>
  <c r="AE44" i="7"/>
  <c r="AF44" i="7"/>
  <c r="AE43" i="7"/>
  <c r="AF43" i="7"/>
  <c r="AE42" i="7"/>
  <c r="AF42" i="7"/>
  <c r="AE41" i="7"/>
  <c r="AF41" i="7"/>
  <c r="AE40" i="7"/>
  <c r="AF40" i="7"/>
  <c r="AE39" i="7"/>
  <c r="AF39" i="7"/>
  <c r="AE38" i="7"/>
  <c r="AF38" i="7"/>
  <c r="AE37" i="7"/>
  <c r="AF37" i="7"/>
  <c r="AE36" i="7"/>
  <c r="AF36" i="7"/>
  <c r="AE35" i="7"/>
  <c r="AF35" i="7"/>
  <c r="AE34" i="7"/>
  <c r="AF34" i="7"/>
  <c r="AE33" i="7"/>
  <c r="AF33" i="7"/>
  <c r="AE32" i="7"/>
  <c r="AF32" i="7"/>
  <c r="AE31" i="7"/>
  <c r="AF31" i="7"/>
  <c r="AE30" i="7"/>
  <c r="AF30" i="7"/>
  <c r="AE29" i="7"/>
  <c r="AF29" i="7"/>
  <c r="E73" i="7"/>
  <c r="E422" i="7"/>
  <c r="AM422" i="7"/>
  <c r="E72" i="7"/>
  <c r="E421" i="7"/>
  <c r="E71" i="7"/>
  <c r="E420" i="7"/>
  <c r="AM420" i="7"/>
  <c r="E70" i="7"/>
  <c r="E419" i="7"/>
  <c r="AM419" i="7"/>
  <c r="E69" i="7"/>
  <c r="E418" i="7"/>
  <c r="AM418" i="7"/>
  <c r="E68" i="7"/>
  <c r="E417" i="7"/>
  <c r="AM417" i="7"/>
  <c r="E67" i="7"/>
  <c r="E416" i="7"/>
  <c r="AM416" i="7"/>
  <c r="E66" i="7"/>
  <c r="E415" i="7"/>
  <c r="E65" i="7"/>
  <c r="E414" i="7"/>
  <c r="AM414" i="7"/>
  <c r="E64" i="7"/>
  <c r="E413" i="7"/>
  <c r="E63" i="7"/>
  <c r="E412" i="7"/>
  <c r="AM412" i="7"/>
  <c r="E62" i="7"/>
  <c r="E411" i="7"/>
  <c r="E61" i="7"/>
  <c r="E410" i="7"/>
  <c r="AM410" i="7"/>
  <c r="E60" i="7"/>
  <c r="E409" i="7"/>
  <c r="E59" i="7"/>
  <c r="E408" i="7"/>
  <c r="AM408" i="7"/>
  <c r="E58" i="7"/>
  <c r="E407" i="7"/>
  <c r="E57" i="7"/>
  <c r="E406" i="7"/>
  <c r="AM406" i="7"/>
  <c r="E56" i="7"/>
  <c r="E405" i="7"/>
  <c r="E55" i="7"/>
  <c r="E404" i="7"/>
  <c r="AM404" i="7"/>
  <c r="E54" i="7"/>
  <c r="E403" i="7"/>
  <c r="E53" i="7"/>
  <c r="E402" i="7"/>
  <c r="AM402" i="7"/>
  <c r="E52" i="7"/>
  <c r="E401" i="7"/>
  <c r="E51" i="7"/>
  <c r="E400" i="7"/>
  <c r="AM400" i="7"/>
  <c r="E50" i="7"/>
  <c r="E399" i="7"/>
  <c r="E49" i="7"/>
  <c r="E398" i="7"/>
  <c r="AM398" i="7"/>
  <c r="E47" i="7"/>
  <c r="E396" i="7"/>
  <c r="AM396" i="7"/>
  <c r="E46" i="7"/>
  <c r="E395" i="7"/>
  <c r="E45" i="7"/>
  <c r="E394" i="7"/>
  <c r="AM394" i="7"/>
  <c r="E44" i="7"/>
  <c r="E393" i="7"/>
  <c r="E43" i="7"/>
  <c r="E392" i="7"/>
  <c r="E41" i="7"/>
  <c r="E390" i="7"/>
  <c r="E39" i="7"/>
  <c r="E388" i="7"/>
  <c r="E37" i="7"/>
  <c r="E386" i="7"/>
  <c r="E35" i="7"/>
  <c r="E384" i="7"/>
  <c r="E382" i="7"/>
  <c r="AM382" i="7"/>
  <c r="E381" i="7"/>
  <c r="E380" i="7"/>
  <c r="AM380" i="7"/>
  <c r="E498" i="3"/>
  <c r="E497" i="3"/>
  <c r="E496" i="3"/>
  <c r="E495" i="3"/>
  <c r="E494" i="3"/>
  <c r="E493" i="3"/>
  <c r="E492" i="3"/>
  <c r="E491" i="3"/>
  <c r="E490" i="3"/>
  <c r="E489" i="3"/>
  <c r="E488" i="3"/>
  <c r="E487" i="3"/>
  <c r="E486" i="3"/>
  <c r="E485" i="3"/>
  <c r="E484" i="3"/>
  <c r="E483" i="3"/>
  <c r="E482" i="3"/>
  <c r="E481" i="3"/>
  <c r="E480" i="3"/>
  <c r="E479" i="3"/>
  <c r="E478" i="3"/>
  <c r="E477" i="3"/>
  <c r="E476" i="3"/>
  <c r="E475" i="3"/>
  <c r="E474" i="3"/>
  <c r="E473" i="3"/>
  <c r="E472" i="3"/>
  <c r="E471" i="3"/>
  <c r="E470" i="3"/>
  <c r="E469" i="3"/>
  <c r="E468" i="3"/>
  <c r="E467" i="3"/>
  <c r="E466" i="3"/>
  <c r="E465" i="3"/>
  <c r="E464" i="3"/>
  <c r="E463" i="3"/>
  <c r="E462" i="3"/>
  <c r="E461" i="3"/>
  <c r="E460" i="3"/>
  <c r="E459" i="3"/>
  <c r="E458" i="3"/>
  <c r="E457" i="3"/>
  <c r="E456" i="3"/>
  <c r="E455" i="3"/>
  <c r="E454" i="3"/>
  <c r="E453" i="3"/>
  <c r="E452" i="3"/>
  <c r="E451" i="3"/>
  <c r="E450" i="3"/>
  <c r="E449" i="3"/>
  <c r="E448" i="3"/>
  <c r="E447" i="3"/>
  <c r="E446" i="3"/>
  <c r="E445" i="3"/>
  <c r="E444" i="3"/>
  <c r="E443" i="3"/>
  <c r="E442" i="3"/>
  <c r="E441" i="3"/>
  <c r="E440" i="3"/>
  <c r="E439" i="3"/>
  <c r="E438" i="3"/>
  <c r="E437" i="3"/>
  <c r="E436" i="3"/>
  <c r="E435" i="3"/>
  <c r="E434" i="3"/>
  <c r="E433" i="3"/>
  <c r="E432" i="3"/>
  <c r="E431" i="3"/>
  <c r="E430" i="3"/>
  <c r="E429" i="3"/>
  <c r="E428" i="3"/>
  <c r="E427" i="3"/>
  <c r="E426" i="3"/>
  <c r="E425" i="3"/>
  <c r="E424" i="3"/>
  <c r="E423" i="3"/>
  <c r="E422" i="3"/>
  <c r="E421" i="3"/>
  <c r="E329" i="3"/>
  <c r="E328" i="3"/>
  <c r="E327" i="3"/>
  <c r="E326" i="3"/>
  <c r="E325" i="3"/>
  <c r="E324" i="3"/>
  <c r="E323" i="3"/>
  <c r="E322" i="3"/>
  <c r="E321" i="3"/>
  <c r="E320" i="3"/>
  <c r="E319" i="3"/>
  <c r="E318" i="3"/>
  <c r="E317" i="3"/>
  <c r="E316" i="3"/>
  <c r="E315" i="3"/>
  <c r="E314" i="3"/>
  <c r="E313" i="3"/>
  <c r="E312" i="3"/>
  <c r="E311" i="3"/>
  <c r="E310" i="3"/>
  <c r="E309" i="3"/>
  <c r="E308" i="3"/>
  <c r="E307" i="3"/>
  <c r="E306" i="3"/>
  <c r="E305" i="3"/>
  <c r="E304" i="3"/>
  <c r="E303" i="3"/>
  <c r="E302" i="3"/>
  <c r="E301" i="3"/>
  <c r="E300" i="3"/>
  <c r="E299" i="3"/>
  <c r="E298" i="3"/>
  <c r="E297" i="3"/>
  <c r="E296" i="3"/>
  <c r="E295" i="3"/>
  <c r="E294" i="3"/>
  <c r="E293" i="3"/>
  <c r="E292" i="3"/>
  <c r="E291" i="3"/>
  <c r="E290" i="3"/>
  <c r="E289" i="3"/>
  <c r="E287" i="3"/>
  <c r="E288" i="3"/>
  <c r="E286" i="3"/>
  <c r="E285" i="3"/>
  <c r="D174" i="2"/>
  <c r="E174" i="2"/>
  <c r="B8" i="5"/>
  <c r="V308" i="7"/>
  <c r="AD308" i="7"/>
  <c r="AE24" i="7"/>
  <c r="AF24" i="7"/>
  <c r="AE15" i="7"/>
  <c r="AF15" i="7"/>
  <c r="AE16" i="7"/>
  <c r="AF16" i="7"/>
  <c r="F172" i="2"/>
  <c r="F170" i="2"/>
  <c r="F171" i="2"/>
  <c r="F173" i="2"/>
  <c r="F174" i="2"/>
  <c r="V15" i="3"/>
  <c r="W15" i="3"/>
  <c r="V14" i="3"/>
  <c r="W14" i="3"/>
  <c r="AE308" i="7"/>
  <c r="AF308" i="7"/>
  <c r="AH308" i="7"/>
  <c r="AE307" i="7"/>
  <c r="AF307" i="7"/>
  <c r="AH307" i="7"/>
  <c r="AE150" i="7"/>
  <c r="AF150" i="7"/>
  <c r="AH150" i="7"/>
  <c r="AE149" i="7"/>
  <c r="AF149" i="7"/>
  <c r="AH149" i="7"/>
  <c r="AE148" i="7"/>
  <c r="AF148" i="7"/>
  <c r="AH148" i="7"/>
  <c r="AE147" i="7"/>
  <c r="AF147" i="7"/>
  <c r="AH147" i="7"/>
  <c r="AE146" i="7"/>
  <c r="AF146" i="7"/>
  <c r="AH146" i="7"/>
  <c r="AE145" i="7"/>
  <c r="AF145" i="7"/>
  <c r="AH145" i="7"/>
  <c r="AE144" i="7"/>
  <c r="AF144" i="7"/>
  <c r="AH144" i="7"/>
  <c r="AE143" i="7"/>
  <c r="AF143" i="7"/>
  <c r="AH143" i="7"/>
  <c r="AE142" i="7"/>
  <c r="AF142" i="7"/>
  <c r="AH142" i="7"/>
  <c r="AE141" i="7"/>
  <c r="AF141" i="7"/>
  <c r="AH141" i="7"/>
  <c r="AE140" i="7"/>
  <c r="AF140" i="7"/>
  <c r="AH140" i="7"/>
  <c r="AE139" i="7"/>
  <c r="AF139" i="7"/>
  <c r="AH139" i="7"/>
  <c r="AE138" i="7"/>
  <c r="AF138" i="7"/>
  <c r="AH138" i="7"/>
  <c r="AE137" i="7"/>
  <c r="AF137" i="7"/>
  <c r="AH137" i="7"/>
  <c r="AE136" i="7"/>
  <c r="AF136" i="7"/>
  <c r="AH136" i="7"/>
  <c r="AE135" i="7"/>
  <c r="AF135" i="7"/>
  <c r="AH135" i="7"/>
  <c r="AE134" i="7"/>
  <c r="AF134" i="7"/>
  <c r="AH134" i="7"/>
  <c r="AE133" i="7"/>
  <c r="AF133" i="7"/>
  <c r="AH133" i="7"/>
  <c r="AE132" i="7"/>
  <c r="AF132" i="7"/>
  <c r="AH132" i="7"/>
  <c r="AE131" i="7"/>
  <c r="AF131" i="7"/>
  <c r="AH131" i="7"/>
  <c r="AE130" i="7"/>
  <c r="AF130" i="7"/>
  <c r="AH130" i="7"/>
  <c r="AE129" i="7"/>
  <c r="AF129" i="7"/>
  <c r="AH129" i="7"/>
  <c r="AE128" i="7"/>
  <c r="AF128" i="7"/>
  <c r="AH128" i="7"/>
  <c r="AE127" i="7"/>
  <c r="AF127" i="7"/>
  <c r="AH127" i="7"/>
  <c r="AE126" i="7"/>
  <c r="AF126" i="7"/>
  <c r="AH126" i="7"/>
  <c r="AE125" i="7"/>
  <c r="AF125" i="7"/>
  <c r="AH125" i="7"/>
  <c r="AE124" i="7"/>
  <c r="AF124" i="7"/>
  <c r="AH124" i="7"/>
  <c r="AE123" i="7"/>
  <c r="AF123" i="7"/>
  <c r="AH123" i="7"/>
  <c r="AE122" i="7"/>
  <c r="AF122" i="7"/>
  <c r="AH122" i="7"/>
  <c r="AE121" i="7"/>
  <c r="AF121" i="7"/>
  <c r="AH121" i="7"/>
  <c r="AE120" i="7"/>
  <c r="AF120" i="7"/>
  <c r="AH120" i="7"/>
  <c r="AE119" i="7"/>
  <c r="AF119" i="7"/>
  <c r="AH119" i="7"/>
  <c r="AE118" i="7"/>
  <c r="AF118" i="7"/>
  <c r="AH118" i="7"/>
  <c r="AE117" i="7"/>
  <c r="AF117" i="7"/>
  <c r="AH117" i="7"/>
  <c r="AE116" i="7"/>
  <c r="AF116" i="7"/>
  <c r="AH116" i="7"/>
  <c r="AE115" i="7"/>
  <c r="AF115" i="7"/>
  <c r="AH115" i="7"/>
  <c r="AE114" i="7"/>
  <c r="AF114" i="7"/>
  <c r="AH114" i="7"/>
  <c r="AE113" i="7"/>
  <c r="AF113" i="7"/>
  <c r="AH113" i="7"/>
  <c r="AE112" i="7"/>
  <c r="AF112" i="7"/>
  <c r="AH112" i="7"/>
  <c r="AE111" i="7"/>
  <c r="AF111" i="7"/>
  <c r="AH111" i="7"/>
  <c r="AE110" i="7"/>
  <c r="AF110" i="7"/>
  <c r="AH110" i="7"/>
  <c r="AE109" i="7"/>
  <c r="AF109" i="7"/>
  <c r="AH109" i="7"/>
  <c r="AE108" i="7"/>
  <c r="AF108" i="7"/>
  <c r="AH108" i="7"/>
  <c r="AE107" i="7"/>
  <c r="AF107" i="7"/>
  <c r="AH107" i="7"/>
  <c r="AE106" i="7"/>
  <c r="AF106" i="7"/>
  <c r="AH106" i="7"/>
  <c r="AE105" i="7"/>
  <c r="AF105" i="7"/>
  <c r="AH105" i="7"/>
  <c r="AE104" i="7"/>
  <c r="AF104" i="7"/>
  <c r="AH104" i="7"/>
  <c r="AE103" i="7"/>
  <c r="AF103" i="7"/>
  <c r="AH103" i="7"/>
  <c r="AE102" i="7"/>
  <c r="AF102" i="7"/>
  <c r="AH102" i="7"/>
  <c r="AE101" i="7"/>
  <c r="AF101" i="7"/>
  <c r="AH101" i="7"/>
  <c r="AE100" i="7"/>
  <c r="AF100" i="7"/>
  <c r="AH100" i="7"/>
  <c r="AE99" i="7"/>
  <c r="AF99" i="7"/>
  <c r="AH99" i="7"/>
  <c r="AE98" i="7"/>
  <c r="AF98" i="7"/>
  <c r="AH98" i="7"/>
  <c r="AE97" i="7"/>
  <c r="AF97" i="7"/>
  <c r="AH97" i="7"/>
  <c r="AE96" i="7"/>
  <c r="AF96" i="7"/>
  <c r="AH96" i="7"/>
  <c r="AE95" i="7"/>
  <c r="AF95" i="7"/>
  <c r="AH95" i="7"/>
  <c r="AE94" i="7"/>
  <c r="AF94" i="7"/>
  <c r="AH94" i="7"/>
  <c r="AE93" i="7"/>
  <c r="AF93" i="7"/>
  <c r="AH93" i="7"/>
  <c r="AE92" i="7"/>
  <c r="AF92" i="7"/>
  <c r="AH92" i="7"/>
  <c r="AE91" i="7"/>
  <c r="AF91" i="7"/>
  <c r="AH91" i="7"/>
  <c r="AE90" i="7"/>
  <c r="AF90" i="7"/>
  <c r="AH90" i="7"/>
  <c r="AE89" i="7"/>
  <c r="AF89" i="7"/>
  <c r="AH89" i="7"/>
  <c r="AE88" i="7"/>
  <c r="AF88" i="7"/>
  <c r="AH88" i="7"/>
  <c r="AE87" i="7"/>
  <c r="AF87" i="7"/>
  <c r="AH87" i="7"/>
  <c r="AE86" i="7"/>
  <c r="AF86" i="7"/>
  <c r="AH86" i="7"/>
  <c r="AE85" i="7"/>
  <c r="AF85" i="7"/>
  <c r="AH85" i="7"/>
  <c r="AE84" i="7"/>
  <c r="AF84" i="7"/>
  <c r="AH84" i="7"/>
  <c r="AE83" i="7"/>
  <c r="AF83" i="7"/>
  <c r="AH83" i="7"/>
  <c r="AE82" i="7"/>
  <c r="AF82" i="7"/>
  <c r="AH82" i="7"/>
  <c r="AE81" i="7"/>
  <c r="AF81" i="7"/>
  <c r="AH81" i="7"/>
  <c r="AE80" i="7"/>
  <c r="AF80" i="7"/>
  <c r="AH80" i="7"/>
  <c r="AE79" i="7"/>
  <c r="AF79" i="7"/>
  <c r="AH79" i="7"/>
  <c r="AE78" i="7"/>
  <c r="AF78" i="7"/>
  <c r="AH78" i="7"/>
  <c r="AE77" i="7"/>
  <c r="AF77" i="7"/>
  <c r="AH77" i="7"/>
  <c r="AE76" i="7"/>
  <c r="AF76" i="7"/>
  <c r="AH76" i="7"/>
  <c r="AE75" i="7"/>
  <c r="AF75" i="7"/>
  <c r="AH75" i="7"/>
  <c r="AE74" i="7"/>
  <c r="AF74" i="7"/>
  <c r="AH74" i="7"/>
  <c r="AE28" i="7"/>
  <c r="AF28" i="7"/>
  <c r="AH28" i="7"/>
  <c r="AE27" i="7"/>
  <c r="AF27" i="7"/>
  <c r="AH27" i="7"/>
  <c r="AE26" i="7"/>
  <c r="AF26" i="7"/>
  <c r="AH26" i="7"/>
  <c r="AE25" i="7"/>
  <c r="AF25" i="7"/>
  <c r="AH25" i="7"/>
  <c r="AE23" i="7"/>
  <c r="AF23" i="7"/>
  <c r="AH23" i="7"/>
  <c r="AE22" i="7"/>
  <c r="AF22" i="7"/>
  <c r="AH22" i="7"/>
  <c r="AE21" i="7"/>
  <c r="AF21" i="7"/>
  <c r="AH21" i="7"/>
  <c r="AE20" i="7"/>
  <c r="AF20" i="7"/>
  <c r="AE19" i="7"/>
  <c r="AE18" i="7"/>
  <c r="AF18" i="7"/>
  <c r="AH18" i="7"/>
  <c r="AE17" i="7"/>
  <c r="AF17" i="7"/>
  <c r="AH17" i="7"/>
  <c r="AE13" i="7"/>
  <c r="AF13" i="7"/>
  <c r="G60" i="3"/>
  <c r="I60" i="3"/>
  <c r="J60" i="3"/>
  <c r="G61" i="3"/>
  <c r="I61" i="3"/>
  <c r="J61" i="3"/>
  <c r="G62" i="3"/>
  <c r="I62" i="3"/>
  <c r="J62" i="3"/>
  <c r="G64" i="3"/>
  <c r="I64" i="3"/>
  <c r="J64" i="3"/>
  <c r="G65" i="3"/>
  <c r="I65" i="3"/>
  <c r="J65" i="3"/>
  <c r="G66" i="3"/>
  <c r="I66" i="3"/>
  <c r="J66" i="3"/>
  <c r="G67" i="3"/>
  <c r="I67" i="3"/>
  <c r="J67" i="3"/>
  <c r="G68" i="3"/>
  <c r="I68" i="3"/>
  <c r="J68" i="3"/>
  <c r="G69" i="3"/>
  <c r="I69" i="3"/>
  <c r="J69" i="3"/>
  <c r="G70" i="3"/>
  <c r="I70" i="3"/>
  <c r="J70" i="3"/>
  <c r="G71" i="3"/>
  <c r="I71" i="3"/>
  <c r="J71" i="3"/>
  <c r="G72" i="3"/>
  <c r="I72" i="3"/>
  <c r="J72" i="3"/>
  <c r="G73" i="3"/>
  <c r="I73" i="3"/>
  <c r="J73" i="3"/>
  <c r="G74" i="3"/>
  <c r="I74" i="3"/>
  <c r="J74" i="3"/>
  <c r="G75" i="3"/>
  <c r="I75" i="3"/>
  <c r="J75" i="3"/>
  <c r="G76" i="3"/>
  <c r="I76" i="3"/>
  <c r="J76" i="3"/>
  <c r="G77" i="3"/>
  <c r="I77" i="3"/>
  <c r="J77" i="3"/>
  <c r="G78" i="3"/>
  <c r="I78" i="3"/>
  <c r="J78" i="3"/>
  <c r="G79" i="3"/>
  <c r="I79" i="3"/>
  <c r="J79" i="3"/>
  <c r="G80" i="3"/>
  <c r="I80" i="3"/>
  <c r="J80" i="3"/>
  <c r="G81" i="3"/>
  <c r="I81" i="3"/>
  <c r="J81" i="3"/>
  <c r="G82" i="3"/>
  <c r="I82" i="3"/>
  <c r="J82" i="3"/>
  <c r="G83" i="3"/>
  <c r="I83" i="3"/>
  <c r="J83" i="3"/>
  <c r="G84" i="3"/>
  <c r="I84" i="3"/>
  <c r="J84" i="3"/>
  <c r="G85" i="3"/>
  <c r="I85" i="3"/>
  <c r="J85" i="3"/>
  <c r="G86" i="3"/>
  <c r="I86" i="3"/>
  <c r="J86" i="3"/>
  <c r="G87" i="3"/>
  <c r="I87" i="3"/>
  <c r="J87" i="3"/>
  <c r="G88" i="3"/>
  <c r="I88" i="3"/>
  <c r="J88" i="3"/>
  <c r="G89" i="3"/>
  <c r="I89" i="3"/>
  <c r="J89" i="3"/>
  <c r="G90" i="3"/>
  <c r="I90" i="3"/>
  <c r="J90" i="3"/>
  <c r="G91" i="3"/>
  <c r="I91" i="3"/>
  <c r="J91" i="3"/>
  <c r="G92" i="3"/>
  <c r="I92" i="3"/>
  <c r="J92" i="3"/>
  <c r="G93" i="3"/>
  <c r="I93" i="3"/>
  <c r="J93" i="3"/>
  <c r="G94" i="3"/>
  <c r="I94" i="3"/>
  <c r="J94" i="3"/>
  <c r="G95" i="3"/>
  <c r="I95" i="3"/>
  <c r="J95" i="3"/>
  <c r="G96" i="3"/>
  <c r="I96" i="3"/>
  <c r="J96" i="3"/>
  <c r="G97" i="3"/>
  <c r="I97" i="3"/>
  <c r="J97" i="3"/>
  <c r="G98" i="3"/>
  <c r="I98" i="3"/>
  <c r="J98" i="3"/>
  <c r="G99" i="3"/>
  <c r="I99" i="3"/>
  <c r="J99" i="3"/>
  <c r="G100" i="3"/>
  <c r="I100" i="3"/>
  <c r="J100" i="3"/>
  <c r="G101" i="3"/>
  <c r="I101" i="3"/>
  <c r="J101" i="3"/>
  <c r="G102" i="3"/>
  <c r="I102" i="3"/>
  <c r="J102" i="3"/>
  <c r="G103" i="3"/>
  <c r="I103" i="3"/>
  <c r="J103" i="3"/>
  <c r="G104" i="3"/>
  <c r="I104" i="3"/>
  <c r="J104" i="3"/>
  <c r="G105" i="3"/>
  <c r="I105" i="3"/>
  <c r="J105" i="3"/>
  <c r="G106" i="3"/>
  <c r="I106" i="3"/>
  <c r="J106" i="3"/>
  <c r="G107" i="3"/>
  <c r="I107" i="3"/>
  <c r="J107" i="3"/>
  <c r="G108" i="3"/>
  <c r="I108" i="3"/>
  <c r="J108" i="3"/>
  <c r="G109" i="3"/>
  <c r="I109" i="3"/>
  <c r="J109" i="3"/>
  <c r="G110" i="3"/>
  <c r="I110" i="3"/>
  <c r="J110" i="3"/>
  <c r="G111" i="3"/>
  <c r="I111" i="3"/>
  <c r="J111" i="3"/>
  <c r="G112" i="3"/>
  <c r="I112" i="3"/>
  <c r="J112" i="3"/>
  <c r="G113" i="3"/>
  <c r="I113" i="3"/>
  <c r="J113" i="3"/>
  <c r="G114" i="3"/>
  <c r="I114" i="3"/>
  <c r="J114" i="3"/>
  <c r="G115" i="3"/>
  <c r="I115" i="3"/>
  <c r="J115" i="3"/>
  <c r="G116" i="3"/>
  <c r="I116" i="3"/>
  <c r="J116" i="3"/>
  <c r="G117" i="3"/>
  <c r="I117" i="3"/>
  <c r="J117" i="3"/>
  <c r="G118" i="3"/>
  <c r="I118" i="3"/>
  <c r="J118" i="3"/>
  <c r="G119" i="3"/>
  <c r="I119" i="3"/>
  <c r="J119" i="3"/>
  <c r="G120" i="3"/>
  <c r="I120" i="3"/>
  <c r="J120" i="3"/>
  <c r="G121" i="3"/>
  <c r="I121" i="3"/>
  <c r="J121" i="3"/>
  <c r="G122" i="3"/>
  <c r="I122" i="3"/>
  <c r="J122" i="3"/>
  <c r="G123" i="3"/>
  <c r="I123" i="3"/>
  <c r="J123" i="3"/>
  <c r="G124" i="3"/>
  <c r="I124" i="3"/>
  <c r="J124" i="3"/>
  <c r="G125" i="3"/>
  <c r="I125" i="3"/>
  <c r="J125" i="3"/>
  <c r="G126" i="3"/>
  <c r="I126" i="3"/>
  <c r="J126" i="3"/>
  <c r="G127" i="3"/>
  <c r="I127" i="3"/>
  <c r="J127" i="3"/>
  <c r="G128" i="3"/>
  <c r="I128" i="3"/>
  <c r="J128" i="3"/>
  <c r="G129" i="3"/>
  <c r="I129" i="3"/>
  <c r="J129" i="3"/>
  <c r="G130" i="3"/>
  <c r="I130" i="3"/>
  <c r="J130" i="3"/>
  <c r="G131" i="3"/>
  <c r="I131" i="3"/>
  <c r="J131" i="3"/>
  <c r="G132" i="3"/>
  <c r="I132" i="3"/>
  <c r="J132" i="3"/>
  <c r="G133" i="3"/>
  <c r="I133" i="3"/>
  <c r="J133" i="3"/>
  <c r="G134" i="3"/>
  <c r="I134" i="3"/>
  <c r="J134" i="3"/>
  <c r="G135" i="3"/>
  <c r="I135" i="3"/>
  <c r="J135" i="3"/>
  <c r="G136" i="3"/>
  <c r="I136" i="3"/>
  <c r="J136" i="3"/>
  <c r="G137" i="3"/>
  <c r="I137" i="3"/>
  <c r="J137" i="3"/>
  <c r="G138" i="3"/>
  <c r="I138" i="3"/>
  <c r="J138" i="3"/>
  <c r="G139" i="3"/>
  <c r="I139" i="3"/>
  <c r="J139" i="3"/>
  <c r="G140" i="3"/>
  <c r="I140" i="3"/>
  <c r="J140" i="3"/>
  <c r="G141" i="3"/>
  <c r="I141" i="3"/>
  <c r="J141" i="3"/>
  <c r="G142" i="3"/>
  <c r="I142" i="3"/>
  <c r="J142" i="3"/>
  <c r="G143" i="3"/>
  <c r="I143" i="3"/>
  <c r="J143" i="3"/>
  <c r="G144" i="3"/>
  <c r="I144" i="3"/>
  <c r="J144" i="3"/>
  <c r="G145" i="3"/>
  <c r="I145" i="3"/>
  <c r="J145" i="3"/>
  <c r="G146" i="3"/>
  <c r="I146" i="3"/>
  <c r="J146" i="3"/>
  <c r="G147" i="3"/>
  <c r="I147" i="3"/>
  <c r="J147" i="3"/>
  <c r="G148" i="3"/>
  <c r="I148" i="3"/>
  <c r="J148" i="3"/>
  <c r="G149" i="3"/>
  <c r="I149" i="3"/>
  <c r="J149" i="3"/>
  <c r="G150" i="3"/>
  <c r="I150" i="3"/>
  <c r="J150" i="3"/>
  <c r="G229" i="3"/>
  <c r="I229" i="3"/>
  <c r="J229" i="3"/>
  <c r="Q60" i="3"/>
  <c r="S60" i="3"/>
  <c r="Q61" i="3"/>
  <c r="S61" i="3"/>
  <c r="Q62" i="3"/>
  <c r="S62" i="3"/>
  <c r="Q64" i="3"/>
  <c r="S64" i="3"/>
  <c r="Q65" i="3"/>
  <c r="S65" i="3"/>
  <c r="Q66" i="3"/>
  <c r="S66" i="3"/>
  <c r="Q67" i="3"/>
  <c r="S67" i="3"/>
  <c r="Q68" i="3"/>
  <c r="S68" i="3"/>
  <c r="Q69" i="3"/>
  <c r="S69" i="3"/>
  <c r="Q70" i="3"/>
  <c r="S70" i="3"/>
  <c r="Q71" i="3"/>
  <c r="S71" i="3"/>
  <c r="Q72" i="3"/>
  <c r="S72" i="3"/>
  <c r="Q73" i="3"/>
  <c r="S73" i="3"/>
  <c r="Q74" i="3"/>
  <c r="S74" i="3"/>
  <c r="Q75" i="3"/>
  <c r="S75" i="3"/>
  <c r="Q76" i="3"/>
  <c r="S76" i="3"/>
  <c r="Q77" i="3"/>
  <c r="S77" i="3"/>
  <c r="Q78" i="3"/>
  <c r="S78" i="3"/>
  <c r="Q79" i="3"/>
  <c r="S79" i="3"/>
  <c r="Q80" i="3"/>
  <c r="S80" i="3"/>
  <c r="Q81" i="3"/>
  <c r="S81" i="3"/>
  <c r="Q82" i="3"/>
  <c r="S82" i="3"/>
  <c r="Q83" i="3"/>
  <c r="S83" i="3"/>
  <c r="Q84" i="3"/>
  <c r="S84" i="3"/>
  <c r="Q85" i="3"/>
  <c r="S85" i="3"/>
  <c r="Q86" i="3"/>
  <c r="S86" i="3"/>
  <c r="Q87" i="3"/>
  <c r="S87" i="3"/>
  <c r="Q88" i="3"/>
  <c r="S88" i="3"/>
  <c r="Q89" i="3"/>
  <c r="S89" i="3"/>
  <c r="Q90" i="3"/>
  <c r="S90" i="3"/>
  <c r="Q91" i="3"/>
  <c r="S91" i="3"/>
  <c r="Q92" i="3"/>
  <c r="S92" i="3"/>
  <c r="Q93" i="3"/>
  <c r="S93" i="3"/>
  <c r="Q94" i="3"/>
  <c r="S94" i="3"/>
  <c r="Q95" i="3"/>
  <c r="S95" i="3"/>
  <c r="Q96" i="3"/>
  <c r="S96" i="3"/>
  <c r="Q97" i="3"/>
  <c r="S97" i="3"/>
  <c r="Q98" i="3"/>
  <c r="S98" i="3"/>
  <c r="Q99" i="3"/>
  <c r="S99" i="3"/>
  <c r="Q100" i="3"/>
  <c r="S100" i="3"/>
  <c r="Q101" i="3"/>
  <c r="S101" i="3"/>
  <c r="Q102" i="3"/>
  <c r="S102" i="3"/>
  <c r="Q103" i="3"/>
  <c r="S103" i="3"/>
  <c r="Q104" i="3"/>
  <c r="S104" i="3"/>
  <c r="Q105" i="3"/>
  <c r="S105" i="3"/>
  <c r="Q106" i="3"/>
  <c r="S106" i="3"/>
  <c r="Q107" i="3"/>
  <c r="S107" i="3"/>
  <c r="Q108" i="3"/>
  <c r="S108" i="3"/>
  <c r="Q109" i="3"/>
  <c r="S109" i="3"/>
  <c r="Q110" i="3"/>
  <c r="S110" i="3"/>
  <c r="Q111" i="3"/>
  <c r="S111" i="3"/>
  <c r="Q112" i="3"/>
  <c r="S112" i="3"/>
  <c r="Q113" i="3"/>
  <c r="S113" i="3"/>
  <c r="Q114" i="3"/>
  <c r="S114" i="3"/>
  <c r="Q115" i="3"/>
  <c r="S115" i="3"/>
  <c r="Q116" i="3"/>
  <c r="S116" i="3"/>
  <c r="Q117" i="3"/>
  <c r="S117" i="3"/>
  <c r="Q118" i="3"/>
  <c r="S118" i="3"/>
  <c r="Q119" i="3"/>
  <c r="S119" i="3"/>
  <c r="Q120" i="3"/>
  <c r="S120" i="3"/>
  <c r="Q121" i="3"/>
  <c r="S121" i="3"/>
  <c r="Q122" i="3"/>
  <c r="S122" i="3"/>
  <c r="Q123" i="3"/>
  <c r="S123" i="3"/>
  <c r="Q124" i="3"/>
  <c r="S124" i="3"/>
  <c r="Q125" i="3"/>
  <c r="S125" i="3"/>
  <c r="Q126" i="3"/>
  <c r="S126" i="3"/>
  <c r="Q127" i="3"/>
  <c r="S127" i="3"/>
  <c r="Q128" i="3"/>
  <c r="S128" i="3"/>
  <c r="Q129" i="3"/>
  <c r="S129" i="3"/>
  <c r="Q130" i="3"/>
  <c r="S130" i="3"/>
  <c r="Q131" i="3"/>
  <c r="S131" i="3"/>
  <c r="Q132" i="3"/>
  <c r="S132" i="3"/>
  <c r="Q133" i="3"/>
  <c r="S133" i="3"/>
  <c r="Q134" i="3"/>
  <c r="S134" i="3"/>
  <c r="Q135" i="3"/>
  <c r="S135" i="3"/>
  <c r="Q136" i="3"/>
  <c r="S136" i="3"/>
  <c r="Q137" i="3"/>
  <c r="S137" i="3"/>
  <c r="Q138" i="3"/>
  <c r="S138" i="3"/>
  <c r="Q139" i="3"/>
  <c r="S139" i="3"/>
  <c r="Q140" i="3"/>
  <c r="S140" i="3"/>
  <c r="Q141" i="3"/>
  <c r="S141" i="3"/>
  <c r="Q142" i="3"/>
  <c r="S142" i="3"/>
  <c r="Q143" i="3"/>
  <c r="S143" i="3"/>
  <c r="Q144" i="3"/>
  <c r="S144" i="3"/>
  <c r="Q145" i="3"/>
  <c r="S145" i="3"/>
  <c r="Q146" i="3"/>
  <c r="S146" i="3"/>
  <c r="Q147" i="3"/>
  <c r="S147" i="3"/>
  <c r="Q148" i="3"/>
  <c r="S148" i="3"/>
  <c r="Q149" i="3"/>
  <c r="S149" i="3"/>
  <c r="Q150" i="3"/>
  <c r="S150" i="3"/>
  <c r="Q229" i="3"/>
  <c r="S229" i="3"/>
  <c r="T230" i="3"/>
  <c r="V229" i="3"/>
  <c r="W229" i="3"/>
  <c r="Y229" i="3"/>
  <c r="V150" i="3"/>
  <c r="W150" i="3"/>
  <c r="Y150" i="3"/>
  <c r="V149" i="3"/>
  <c r="W149" i="3"/>
  <c r="Y149" i="3"/>
  <c r="V148" i="3"/>
  <c r="W148" i="3"/>
  <c r="Y148" i="3"/>
  <c r="V147" i="3"/>
  <c r="W147" i="3"/>
  <c r="Y147" i="3"/>
  <c r="V146" i="3"/>
  <c r="W146" i="3"/>
  <c r="Y146" i="3"/>
  <c r="V145" i="3"/>
  <c r="W145" i="3"/>
  <c r="Y145" i="3"/>
  <c r="V144" i="3"/>
  <c r="W144" i="3"/>
  <c r="Y144" i="3"/>
  <c r="V143" i="3"/>
  <c r="W143" i="3"/>
  <c r="Y143" i="3"/>
  <c r="V142" i="3"/>
  <c r="W142" i="3"/>
  <c r="Y142" i="3"/>
  <c r="V141" i="3"/>
  <c r="W141" i="3"/>
  <c r="Y141" i="3"/>
  <c r="V140" i="3"/>
  <c r="W140" i="3"/>
  <c r="Y140" i="3"/>
  <c r="V139" i="3"/>
  <c r="W139" i="3"/>
  <c r="Y139" i="3"/>
  <c r="V138" i="3"/>
  <c r="W138" i="3"/>
  <c r="Y138" i="3"/>
  <c r="V137" i="3"/>
  <c r="W137" i="3"/>
  <c r="V136" i="3"/>
  <c r="W136" i="3"/>
  <c r="V135" i="3"/>
  <c r="W135" i="3"/>
  <c r="V134" i="3"/>
  <c r="W134" i="3"/>
  <c r="V133" i="3"/>
  <c r="W133" i="3"/>
  <c r="V132" i="3"/>
  <c r="W132" i="3"/>
  <c r="V131" i="3"/>
  <c r="W131" i="3"/>
  <c r="V130" i="3"/>
  <c r="W130" i="3"/>
  <c r="V129" i="3"/>
  <c r="W129" i="3"/>
  <c r="V128" i="3"/>
  <c r="W128" i="3"/>
  <c r="V127" i="3"/>
  <c r="W127" i="3"/>
  <c r="V126" i="3"/>
  <c r="W126" i="3"/>
  <c r="V125" i="3"/>
  <c r="W125" i="3"/>
  <c r="V124" i="3"/>
  <c r="W124" i="3"/>
  <c r="V123" i="3"/>
  <c r="W123" i="3"/>
  <c r="V122" i="3"/>
  <c r="W122" i="3"/>
  <c r="V121" i="3"/>
  <c r="W121" i="3"/>
  <c r="V120" i="3"/>
  <c r="W120" i="3"/>
  <c r="V119" i="3"/>
  <c r="W119" i="3"/>
  <c r="V118" i="3"/>
  <c r="W118" i="3"/>
  <c r="V117" i="3"/>
  <c r="W117" i="3"/>
  <c r="V116" i="3"/>
  <c r="W116" i="3"/>
  <c r="V115" i="3"/>
  <c r="W115" i="3"/>
  <c r="V114" i="3"/>
  <c r="W114" i="3"/>
  <c r="V113" i="3"/>
  <c r="W113" i="3"/>
  <c r="V112" i="3"/>
  <c r="W112" i="3"/>
  <c r="V111" i="3"/>
  <c r="W111" i="3"/>
  <c r="V110" i="3"/>
  <c r="W110" i="3"/>
  <c r="V109" i="3"/>
  <c r="W109" i="3"/>
  <c r="V108" i="3"/>
  <c r="W108" i="3"/>
  <c r="V107" i="3"/>
  <c r="W107" i="3"/>
  <c r="V106" i="3"/>
  <c r="W106" i="3"/>
  <c r="V105" i="3"/>
  <c r="W105" i="3"/>
  <c r="V104" i="3"/>
  <c r="W104" i="3"/>
  <c r="V103" i="3"/>
  <c r="W103" i="3"/>
  <c r="V102" i="3"/>
  <c r="W102" i="3"/>
  <c r="V101" i="3"/>
  <c r="W101" i="3"/>
  <c r="V100" i="3"/>
  <c r="W100" i="3"/>
  <c r="V99" i="3"/>
  <c r="W99" i="3"/>
  <c r="V98" i="3"/>
  <c r="W98" i="3"/>
  <c r="V97" i="3"/>
  <c r="W97" i="3"/>
  <c r="V96" i="3"/>
  <c r="W96" i="3"/>
  <c r="V95" i="3"/>
  <c r="W95" i="3"/>
  <c r="V94" i="3"/>
  <c r="W94" i="3"/>
  <c r="V93" i="3"/>
  <c r="W93" i="3"/>
  <c r="V92" i="3"/>
  <c r="W92" i="3"/>
  <c r="V91" i="3"/>
  <c r="W91" i="3"/>
  <c r="V90" i="3"/>
  <c r="W90" i="3"/>
  <c r="V89" i="3"/>
  <c r="W89" i="3"/>
  <c r="V88" i="3"/>
  <c r="W88" i="3"/>
  <c r="V87" i="3"/>
  <c r="W87" i="3"/>
  <c r="V86" i="3"/>
  <c r="W86" i="3"/>
  <c r="V85" i="3"/>
  <c r="W85" i="3"/>
  <c r="V84" i="3"/>
  <c r="W84" i="3"/>
  <c r="V83" i="3"/>
  <c r="W83" i="3"/>
  <c r="V82" i="3"/>
  <c r="W82" i="3"/>
  <c r="V81" i="3"/>
  <c r="W81" i="3"/>
  <c r="V80" i="3"/>
  <c r="W80" i="3"/>
  <c r="V79" i="3"/>
  <c r="W79" i="3"/>
  <c r="V78" i="3"/>
  <c r="W78" i="3"/>
  <c r="V77" i="3"/>
  <c r="W77" i="3"/>
  <c r="V76" i="3"/>
  <c r="W76" i="3"/>
  <c r="V75" i="3"/>
  <c r="W75" i="3"/>
  <c r="V74" i="3"/>
  <c r="W74" i="3"/>
  <c r="V73" i="3"/>
  <c r="W73" i="3"/>
  <c r="V72" i="3"/>
  <c r="W72" i="3"/>
  <c r="V71" i="3"/>
  <c r="W71" i="3"/>
  <c r="V70" i="3"/>
  <c r="W70" i="3"/>
  <c r="V69" i="3"/>
  <c r="W69" i="3"/>
  <c r="V68" i="3"/>
  <c r="W68" i="3"/>
  <c r="V67" i="3"/>
  <c r="W67" i="3"/>
  <c r="V66" i="3"/>
  <c r="W66" i="3"/>
  <c r="Y66" i="3"/>
  <c r="V65" i="3"/>
  <c r="W65" i="3"/>
  <c r="V64" i="3"/>
  <c r="W64" i="3"/>
  <c r="Y64" i="3"/>
  <c r="V63" i="3"/>
  <c r="W63" i="3"/>
  <c r="V62" i="3"/>
  <c r="W62" i="3"/>
  <c r="Y62" i="3"/>
  <c r="V61" i="3"/>
  <c r="W61" i="3"/>
  <c r="V60" i="3"/>
  <c r="W60" i="3"/>
  <c r="Q63" i="3"/>
  <c r="B10" i="5"/>
  <c r="E499" i="3"/>
  <c r="E420" i="3"/>
  <c r="E419" i="3"/>
  <c r="E418" i="3"/>
  <c r="E417" i="3"/>
  <c r="E416" i="3"/>
  <c r="E415" i="3"/>
  <c r="E414" i="3"/>
  <c r="E413" i="3"/>
  <c r="E412" i="3"/>
  <c r="E411" i="3"/>
  <c r="E410" i="3"/>
  <c r="E409" i="3"/>
  <c r="E408" i="3"/>
  <c r="E407" i="3"/>
  <c r="E406" i="3"/>
  <c r="E405" i="3"/>
  <c r="E404" i="3"/>
  <c r="E403" i="3"/>
  <c r="E402" i="3"/>
  <c r="E401" i="3"/>
  <c r="E400" i="3"/>
  <c r="E399" i="3"/>
  <c r="E398" i="3"/>
  <c r="E397" i="3"/>
  <c r="E396" i="3"/>
  <c r="E395" i="3"/>
  <c r="E394" i="3"/>
  <c r="E393" i="3"/>
  <c r="E392" i="3"/>
  <c r="E391" i="3"/>
  <c r="E390" i="3"/>
  <c r="E389" i="3"/>
  <c r="E388" i="3"/>
  <c r="E387" i="3"/>
  <c r="E386" i="3"/>
  <c r="E385" i="3"/>
  <c r="E384" i="3"/>
  <c r="E383" i="3"/>
  <c r="E382" i="3"/>
  <c r="E381" i="3"/>
  <c r="E380" i="3"/>
  <c r="E379" i="3"/>
  <c r="E378" i="3"/>
  <c r="E377" i="3"/>
  <c r="E376" i="3"/>
  <c r="E375" i="3"/>
  <c r="E374" i="3"/>
  <c r="E373" i="3"/>
  <c r="E372" i="3"/>
  <c r="E371" i="3"/>
  <c r="E370" i="3"/>
  <c r="E369" i="3"/>
  <c r="E368" i="3"/>
  <c r="E367" i="3"/>
  <c r="E366" i="3"/>
  <c r="E365" i="3"/>
  <c r="E364" i="3"/>
  <c r="E363" i="3"/>
  <c r="E362" i="3"/>
  <c r="E361" i="3"/>
  <c r="E360" i="3"/>
  <c r="E359" i="3"/>
  <c r="E358" i="3"/>
  <c r="E357" i="3"/>
  <c r="E356" i="3"/>
  <c r="E355" i="3"/>
  <c r="E354" i="3"/>
  <c r="E353" i="3"/>
  <c r="E352" i="3"/>
  <c r="E351" i="3"/>
  <c r="E350" i="3"/>
  <c r="E349" i="3"/>
  <c r="E348" i="3"/>
  <c r="E347" i="3"/>
  <c r="E346" i="3"/>
  <c r="E345" i="3"/>
  <c r="E344" i="3"/>
  <c r="E343" i="3"/>
  <c r="E342" i="3"/>
  <c r="E341" i="3"/>
  <c r="E340" i="3"/>
  <c r="E339" i="3"/>
  <c r="E338" i="3"/>
  <c r="E337" i="3"/>
  <c r="E336" i="3"/>
  <c r="E335" i="3"/>
  <c r="E334" i="3"/>
  <c r="E333" i="3"/>
  <c r="E332" i="3"/>
  <c r="E331" i="3"/>
  <c r="E284" i="3"/>
  <c r="J307" i="7"/>
  <c r="J150" i="7"/>
  <c r="J149" i="7"/>
  <c r="J148" i="7"/>
  <c r="J147" i="7"/>
  <c r="J146" i="7"/>
  <c r="J145" i="7"/>
  <c r="J144" i="7"/>
  <c r="J143" i="7"/>
  <c r="J142" i="7"/>
  <c r="J141" i="7"/>
  <c r="J140" i="7"/>
  <c r="J139" i="7"/>
  <c r="J138" i="7"/>
  <c r="J137" i="7"/>
  <c r="J136" i="7"/>
  <c r="J135" i="7"/>
  <c r="J134" i="7"/>
  <c r="J133" i="7"/>
  <c r="J132" i="7"/>
  <c r="J131" i="7"/>
  <c r="J130" i="7"/>
  <c r="J129" i="7"/>
  <c r="J128" i="7"/>
  <c r="J127" i="7"/>
  <c r="J126" i="7"/>
  <c r="J125" i="7"/>
  <c r="J124" i="7"/>
  <c r="J123" i="7"/>
  <c r="J122" i="7"/>
  <c r="J121" i="7"/>
  <c r="J120" i="7"/>
  <c r="J119" i="7"/>
  <c r="J118" i="7"/>
  <c r="J117" i="7"/>
  <c r="J116" i="7"/>
  <c r="J115" i="7"/>
  <c r="J114" i="7"/>
  <c r="J113" i="7"/>
  <c r="J112" i="7"/>
  <c r="J111" i="7"/>
  <c r="J110" i="7"/>
  <c r="J109" i="7"/>
  <c r="J108" i="7"/>
  <c r="J107" i="7"/>
  <c r="J106" i="7"/>
  <c r="J105" i="7"/>
  <c r="J104" i="7"/>
  <c r="J103" i="7"/>
  <c r="J102" i="7"/>
  <c r="J101" i="7"/>
  <c r="J100" i="7"/>
  <c r="J99" i="7"/>
  <c r="J98" i="7"/>
  <c r="J97" i="7"/>
  <c r="J96" i="7"/>
  <c r="J95" i="7"/>
  <c r="J94" i="7"/>
  <c r="J93" i="7"/>
  <c r="J92" i="7"/>
  <c r="J91" i="7"/>
  <c r="J90" i="7"/>
  <c r="J89" i="7"/>
  <c r="J88" i="7"/>
  <c r="J87" i="7"/>
  <c r="J86" i="7"/>
  <c r="J85" i="7"/>
  <c r="J84" i="7"/>
  <c r="J83" i="7"/>
  <c r="J82" i="7"/>
  <c r="J81" i="7"/>
  <c r="J80" i="7"/>
  <c r="J79" i="7"/>
  <c r="J78" i="7"/>
  <c r="J77" i="7"/>
  <c r="J76" i="7"/>
  <c r="J75" i="7"/>
  <c r="J74" i="7"/>
  <c r="AB307" i="7"/>
  <c r="AB150" i="7"/>
  <c r="AB149" i="7"/>
  <c r="AB148" i="7"/>
  <c r="AB147" i="7"/>
  <c r="AB146" i="7"/>
  <c r="AB145" i="7"/>
  <c r="AB144" i="7"/>
  <c r="AB143" i="7"/>
  <c r="AB142" i="7"/>
  <c r="AB141" i="7"/>
  <c r="AB140" i="7"/>
  <c r="AB139" i="7"/>
  <c r="AB138" i="7"/>
  <c r="AB137" i="7"/>
  <c r="AB136" i="7"/>
  <c r="AB135" i="7"/>
  <c r="AB134" i="7"/>
  <c r="AB133" i="7"/>
  <c r="AB132" i="7"/>
  <c r="AB131" i="7"/>
  <c r="AB130" i="7"/>
  <c r="AB129" i="7"/>
  <c r="AB128" i="7"/>
  <c r="AB127" i="7"/>
  <c r="AB126" i="7"/>
  <c r="AB125" i="7"/>
  <c r="AB124" i="7"/>
  <c r="AB123" i="7"/>
  <c r="AB122" i="7"/>
  <c r="AB121" i="7"/>
  <c r="AB120" i="7"/>
  <c r="AB119" i="7"/>
  <c r="AB118" i="7"/>
  <c r="AB117" i="7"/>
  <c r="AB116" i="7"/>
  <c r="AB115" i="7"/>
  <c r="AB114" i="7"/>
  <c r="AB113" i="7"/>
  <c r="AB112" i="7"/>
  <c r="AB111" i="7"/>
  <c r="AB110" i="7"/>
  <c r="AB109" i="7"/>
  <c r="AB108" i="7"/>
  <c r="AB107" i="7"/>
  <c r="AB106" i="7"/>
  <c r="AB105" i="7"/>
  <c r="AB104" i="7"/>
  <c r="AB103" i="7"/>
  <c r="AB102" i="7"/>
  <c r="AB101" i="7"/>
  <c r="AB100" i="7"/>
  <c r="AB99" i="7"/>
  <c r="AB98" i="7"/>
  <c r="AB97" i="7"/>
  <c r="AB96" i="7"/>
  <c r="AB95" i="7"/>
  <c r="AB94" i="7"/>
  <c r="AB93" i="7"/>
  <c r="AB92" i="7"/>
  <c r="AB91" i="7"/>
  <c r="AB90" i="7"/>
  <c r="AB89" i="7"/>
  <c r="AB88" i="7"/>
  <c r="AB87" i="7"/>
  <c r="AB86" i="7"/>
  <c r="AB85" i="7"/>
  <c r="AB84" i="7"/>
  <c r="AB83" i="7"/>
  <c r="AB82" i="7"/>
  <c r="AB81" i="7"/>
  <c r="AB80" i="7"/>
  <c r="AB79" i="7"/>
  <c r="AB78" i="7"/>
  <c r="AB77" i="7"/>
  <c r="AB76" i="7"/>
  <c r="AB75" i="7"/>
  <c r="AB74" i="7"/>
  <c r="Z307" i="7"/>
  <c r="Z150" i="7"/>
  <c r="Z149" i="7"/>
  <c r="Z148" i="7"/>
  <c r="Z147" i="7"/>
  <c r="Z146" i="7"/>
  <c r="Z145" i="7"/>
  <c r="Z144" i="7"/>
  <c r="Z143" i="7"/>
  <c r="Z142" i="7"/>
  <c r="Z141" i="7"/>
  <c r="Z140" i="7"/>
  <c r="Z139" i="7"/>
  <c r="Z138" i="7"/>
  <c r="Z137" i="7"/>
  <c r="Z136" i="7"/>
  <c r="Z135" i="7"/>
  <c r="Z134" i="7"/>
  <c r="Z133" i="7"/>
  <c r="Z132" i="7"/>
  <c r="Z131" i="7"/>
  <c r="Z130" i="7"/>
  <c r="Z129" i="7"/>
  <c r="Z128" i="7"/>
  <c r="Z127" i="7"/>
  <c r="Z126" i="7"/>
  <c r="Z125" i="7"/>
  <c r="Z124" i="7"/>
  <c r="Z123" i="7"/>
  <c r="Z122" i="7"/>
  <c r="Z121" i="7"/>
  <c r="Z120" i="7"/>
  <c r="Z119" i="7"/>
  <c r="Z118" i="7"/>
  <c r="Z117" i="7"/>
  <c r="Z116" i="7"/>
  <c r="Z115" i="7"/>
  <c r="Z114" i="7"/>
  <c r="Z113" i="7"/>
  <c r="Z112" i="7"/>
  <c r="Z111" i="7"/>
  <c r="Z110" i="7"/>
  <c r="Z109" i="7"/>
  <c r="Z108" i="7"/>
  <c r="Z107" i="7"/>
  <c r="Z106" i="7"/>
  <c r="Z105" i="7"/>
  <c r="Z104" i="7"/>
  <c r="Z103" i="7"/>
  <c r="Z102" i="7"/>
  <c r="Z101" i="7"/>
  <c r="Z100" i="7"/>
  <c r="Z99" i="7"/>
  <c r="Z98" i="7"/>
  <c r="Z97" i="7"/>
  <c r="Z96" i="7"/>
  <c r="Z95" i="7"/>
  <c r="Z94" i="7"/>
  <c r="Z93" i="7"/>
  <c r="Z92" i="7"/>
  <c r="Z91" i="7"/>
  <c r="Z90" i="7"/>
  <c r="Z89" i="7"/>
  <c r="Z88" i="7"/>
  <c r="Z87" i="7"/>
  <c r="Z86" i="7"/>
  <c r="Z85" i="7"/>
  <c r="Z84" i="7"/>
  <c r="Z83" i="7"/>
  <c r="Z82" i="7"/>
  <c r="Z81" i="7"/>
  <c r="Z80" i="7"/>
  <c r="Z79" i="7"/>
  <c r="Z78" i="7"/>
  <c r="Z77" i="7"/>
  <c r="Z76" i="7"/>
  <c r="Z75" i="7"/>
  <c r="Z74" i="7"/>
  <c r="T307" i="7"/>
  <c r="T150" i="7"/>
  <c r="T149" i="7"/>
  <c r="T148" i="7"/>
  <c r="T147" i="7"/>
  <c r="T146" i="7"/>
  <c r="T145" i="7"/>
  <c r="T144" i="7"/>
  <c r="T143" i="7"/>
  <c r="T142" i="7"/>
  <c r="T141" i="7"/>
  <c r="T140" i="7"/>
  <c r="T139" i="7"/>
  <c r="T138" i="7"/>
  <c r="T137" i="7"/>
  <c r="T136" i="7"/>
  <c r="T135" i="7"/>
  <c r="T134" i="7"/>
  <c r="T133" i="7"/>
  <c r="T132" i="7"/>
  <c r="T131" i="7"/>
  <c r="T130" i="7"/>
  <c r="T129" i="7"/>
  <c r="T128" i="7"/>
  <c r="T127" i="7"/>
  <c r="T126" i="7"/>
  <c r="T125" i="7"/>
  <c r="T124" i="7"/>
  <c r="T123" i="7"/>
  <c r="T122" i="7"/>
  <c r="T121" i="7"/>
  <c r="T120" i="7"/>
  <c r="T119" i="7"/>
  <c r="T118" i="7"/>
  <c r="T117" i="7"/>
  <c r="T116" i="7"/>
  <c r="T115" i="7"/>
  <c r="T114" i="7"/>
  <c r="T113" i="7"/>
  <c r="T112" i="7"/>
  <c r="T111" i="7"/>
  <c r="T110" i="7"/>
  <c r="T109" i="7"/>
  <c r="T108" i="7"/>
  <c r="T107" i="7"/>
  <c r="T106" i="7"/>
  <c r="T105" i="7"/>
  <c r="T104" i="7"/>
  <c r="T103" i="7"/>
  <c r="T102" i="7"/>
  <c r="T101" i="7"/>
  <c r="T100" i="7"/>
  <c r="T99" i="7"/>
  <c r="T98" i="7"/>
  <c r="T97" i="7"/>
  <c r="T96" i="7"/>
  <c r="T95" i="7"/>
  <c r="T94" i="7"/>
  <c r="T93" i="7"/>
  <c r="T92" i="7"/>
  <c r="T91" i="7"/>
  <c r="T90" i="7"/>
  <c r="T89" i="7"/>
  <c r="T88" i="7"/>
  <c r="T87" i="7"/>
  <c r="T86" i="7"/>
  <c r="T85" i="7"/>
  <c r="T84" i="7"/>
  <c r="T83" i="7"/>
  <c r="T82" i="7"/>
  <c r="T81" i="7"/>
  <c r="T80" i="7"/>
  <c r="T79" i="7"/>
  <c r="T78" i="7"/>
  <c r="T77" i="7"/>
  <c r="T76" i="7"/>
  <c r="T75" i="7"/>
  <c r="T74" i="7"/>
  <c r="R150" i="7"/>
  <c r="R149" i="7"/>
  <c r="R148" i="7"/>
  <c r="R147" i="7"/>
  <c r="R146" i="7"/>
  <c r="R145" i="7"/>
  <c r="R144" i="7"/>
  <c r="R143" i="7"/>
  <c r="R142" i="7"/>
  <c r="R141" i="7"/>
  <c r="R140" i="7"/>
  <c r="R139" i="7"/>
  <c r="R138" i="7"/>
  <c r="R137" i="7"/>
  <c r="R136" i="7"/>
  <c r="R135" i="7"/>
  <c r="R134" i="7"/>
  <c r="R133" i="7"/>
  <c r="R132" i="7"/>
  <c r="R131" i="7"/>
  <c r="R130" i="7"/>
  <c r="R129" i="7"/>
  <c r="R128" i="7"/>
  <c r="R127" i="7"/>
  <c r="R126" i="7"/>
  <c r="R125" i="7"/>
  <c r="R124" i="7"/>
  <c r="R123" i="7"/>
  <c r="R122" i="7"/>
  <c r="R121" i="7"/>
  <c r="R120" i="7"/>
  <c r="R119" i="7"/>
  <c r="R118" i="7"/>
  <c r="R117" i="7"/>
  <c r="R116" i="7"/>
  <c r="R115" i="7"/>
  <c r="R114" i="7"/>
  <c r="R113" i="7"/>
  <c r="R112" i="7"/>
  <c r="R111" i="7"/>
  <c r="R110" i="7"/>
  <c r="R109" i="7"/>
  <c r="R108" i="7"/>
  <c r="R107" i="7"/>
  <c r="R106" i="7"/>
  <c r="R105" i="7"/>
  <c r="R104" i="7"/>
  <c r="R103" i="7"/>
  <c r="R102" i="7"/>
  <c r="R101" i="7"/>
  <c r="R100" i="7"/>
  <c r="R99" i="7"/>
  <c r="R98" i="7"/>
  <c r="R97" i="7"/>
  <c r="R96" i="7"/>
  <c r="R95" i="7"/>
  <c r="R94" i="7"/>
  <c r="R93" i="7"/>
  <c r="R92" i="7"/>
  <c r="R91" i="7"/>
  <c r="R90" i="7"/>
  <c r="R89" i="7"/>
  <c r="R88" i="7"/>
  <c r="R87" i="7"/>
  <c r="R86" i="7"/>
  <c r="R85" i="7"/>
  <c r="R84" i="7"/>
  <c r="R83" i="7"/>
  <c r="R82" i="7"/>
  <c r="R81" i="7"/>
  <c r="R80" i="7"/>
  <c r="R79" i="7"/>
  <c r="R78" i="7"/>
  <c r="R77" i="7"/>
  <c r="R76" i="7"/>
  <c r="R75" i="7"/>
  <c r="R74" i="7"/>
  <c r="R73" i="7"/>
  <c r="I307"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G307" i="7"/>
  <c r="G150" i="7"/>
  <c r="G149" i="7"/>
  <c r="G148" i="7"/>
  <c r="G147" i="7"/>
  <c r="G146" i="7"/>
  <c r="G145"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G111" i="7"/>
  <c r="G110" i="7"/>
  <c r="G109" i="7"/>
  <c r="G108" i="7"/>
  <c r="G107" i="7"/>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AH13" i="7"/>
  <c r="AG13" i="7"/>
  <c r="AH20" i="7"/>
  <c r="AF19" i="7"/>
  <c r="AH19" i="7"/>
  <c r="AG17" i="7"/>
  <c r="AG18" i="7"/>
  <c r="AG19" i="7"/>
  <c r="AG20" i="7"/>
  <c r="AG21" i="7"/>
  <c r="AG22" i="7"/>
  <c r="AG23" i="7"/>
  <c r="AG25" i="7"/>
  <c r="AG26" i="7"/>
  <c r="AG27" i="7"/>
  <c r="AG28" i="7"/>
  <c r="AG74" i="7"/>
  <c r="AG75" i="7"/>
  <c r="AG76" i="7"/>
  <c r="AG77" i="7"/>
  <c r="AG78" i="7"/>
  <c r="AG79" i="7"/>
  <c r="AG80" i="7"/>
  <c r="AG81" i="7"/>
  <c r="AG82" i="7"/>
  <c r="AG83" i="7"/>
  <c r="AG84" i="7"/>
  <c r="AG85" i="7"/>
  <c r="AG86" i="7"/>
  <c r="AG87" i="7"/>
  <c r="AG88" i="7"/>
  <c r="AG89" i="7"/>
  <c r="AG90" i="7"/>
  <c r="AG91" i="7"/>
  <c r="AG92" i="7"/>
  <c r="AG93" i="7"/>
  <c r="AG94" i="7"/>
  <c r="AG95" i="7"/>
  <c r="AG96" i="7"/>
  <c r="AG97" i="7"/>
  <c r="AG98" i="7"/>
  <c r="AG99" i="7"/>
  <c r="AG100" i="7"/>
  <c r="AG101" i="7"/>
  <c r="AG102" i="7"/>
  <c r="AG103" i="7"/>
  <c r="AG104" i="7"/>
  <c r="AG105" i="7"/>
  <c r="AG106" i="7"/>
  <c r="AG107" i="7"/>
  <c r="AG108" i="7"/>
  <c r="AG109" i="7"/>
  <c r="AG110" i="7"/>
  <c r="AG111" i="7"/>
  <c r="AG112" i="7"/>
  <c r="AG113" i="7"/>
  <c r="AG114" i="7"/>
  <c r="AG115" i="7"/>
  <c r="AG116" i="7"/>
  <c r="AG117" i="7"/>
  <c r="AG118" i="7"/>
  <c r="AG119" i="7"/>
  <c r="AG120" i="7"/>
  <c r="AG121" i="7"/>
  <c r="AG122" i="7"/>
  <c r="AG123" i="7"/>
  <c r="AG124" i="7"/>
  <c r="AG125" i="7"/>
  <c r="AG126" i="7"/>
  <c r="AG127" i="7"/>
  <c r="AG128" i="7"/>
  <c r="AG129" i="7"/>
  <c r="AG130" i="7"/>
  <c r="AG131" i="7"/>
  <c r="AG132" i="7"/>
  <c r="AG133" i="7"/>
  <c r="AG134" i="7"/>
  <c r="AG135" i="7"/>
  <c r="AG136" i="7"/>
  <c r="AG137" i="7"/>
  <c r="AG138" i="7"/>
  <c r="AG139" i="7"/>
  <c r="AG140" i="7"/>
  <c r="AG141" i="7"/>
  <c r="AG142" i="7"/>
  <c r="AG143" i="7"/>
  <c r="AG144" i="7"/>
  <c r="AG145" i="7"/>
  <c r="AG146" i="7"/>
  <c r="AG147" i="7"/>
  <c r="AG148" i="7"/>
  <c r="AG149" i="7"/>
  <c r="AG150" i="7"/>
  <c r="AG307" i="7"/>
  <c r="AG308" i="7"/>
  <c r="Y14" i="3"/>
  <c r="X14" i="3"/>
  <c r="X62" i="3"/>
  <c r="X64" i="3"/>
  <c r="X66" i="3"/>
  <c r="X138" i="3"/>
  <c r="X139" i="3"/>
  <c r="X140" i="3"/>
  <c r="X141" i="3"/>
  <c r="X142" i="3"/>
  <c r="X143" i="3"/>
  <c r="X144" i="3"/>
  <c r="X145" i="3"/>
  <c r="X146" i="3"/>
  <c r="X147" i="3"/>
  <c r="X148" i="3"/>
  <c r="X149" i="3"/>
  <c r="X150" i="3"/>
  <c r="X229" i="3"/>
  <c r="J63" i="3"/>
  <c r="I63" i="3"/>
  <c r="G63" i="3"/>
  <c r="S63" i="3"/>
  <c r="E307" i="7"/>
  <c r="E150" i="7"/>
  <c r="E149" i="7"/>
  <c r="E148" i="7"/>
  <c r="E147" i="7"/>
  <c r="E146" i="7"/>
  <c r="E145" i="7"/>
  <c r="E144" i="7"/>
  <c r="E143" i="7"/>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423" i="7"/>
  <c r="D314" i="7"/>
  <c r="J657" i="7"/>
  <c r="E657" i="7"/>
  <c r="AH657" i="7"/>
  <c r="J500" i="7"/>
  <c r="E500" i="7"/>
  <c r="AM500" i="7"/>
  <c r="J499" i="7"/>
  <c r="J498" i="7"/>
  <c r="E498" i="7"/>
  <c r="AM498" i="7"/>
  <c r="J497" i="7"/>
  <c r="E497" i="7"/>
  <c r="AL497" i="7"/>
  <c r="J496" i="7"/>
  <c r="E496" i="7"/>
  <c r="AL496" i="7"/>
  <c r="J495" i="7"/>
  <c r="E495" i="7"/>
  <c r="AJ495" i="7"/>
  <c r="J494" i="7"/>
  <c r="E494" i="7"/>
  <c r="AM494" i="7"/>
  <c r="J493" i="7"/>
  <c r="E493" i="7"/>
  <c r="AH493" i="7"/>
  <c r="J492" i="7"/>
  <c r="E492" i="7"/>
  <c r="AM492" i="7"/>
  <c r="J491" i="7"/>
  <c r="J490" i="7"/>
  <c r="E490" i="7"/>
  <c r="AL490" i="7"/>
  <c r="J489" i="7"/>
  <c r="J488" i="7"/>
  <c r="E488" i="7"/>
  <c r="AM488" i="7"/>
  <c r="J487" i="7"/>
  <c r="E487" i="7"/>
  <c r="AJ487" i="7"/>
  <c r="J486" i="7"/>
  <c r="E486" i="7"/>
  <c r="AM486" i="7"/>
  <c r="J485" i="7"/>
  <c r="E485" i="7"/>
  <c r="AH485" i="7"/>
  <c r="J484" i="7"/>
  <c r="J483" i="7"/>
  <c r="J482" i="7"/>
  <c r="J481" i="7"/>
  <c r="J480" i="7"/>
  <c r="J479" i="7"/>
  <c r="E479" i="7"/>
  <c r="AJ479" i="7"/>
  <c r="J478" i="7"/>
  <c r="J477" i="7"/>
  <c r="E477" i="7"/>
  <c r="AH477" i="7"/>
  <c r="J476" i="7"/>
  <c r="J475" i="7"/>
  <c r="E475" i="7"/>
  <c r="X475" i="7"/>
  <c r="J474" i="7"/>
  <c r="J473" i="7"/>
  <c r="E473" i="7"/>
  <c r="AC473" i="7"/>
  <c r="J472" i="7"/>
  <c r="J471" i="7"/>
  <c r="E471" i="7"/>
  <c r="AJ471" i="7"/>
  <c r="J470" i="7"/>
  <c r="J469" i="7"/>
  <c r="E469" i="7"/>
  <c r="AH469" i="7"/>
  <c r="J468" i="7"/>
  <c r="J467" i="7"/>
  <c r="J466" i="7"/>
  <c r="J465" i="7"/>
  <c r="J464" i="7"/>
  <c r="J463" i="7"/>
  <c r="E463" i="7"/>
  <c r="AJ463" i="7"/>
  <c r="J462" i="7"/>
  <c r="J461" i="7"/>
  <c r="E461" i="7"/>
  <c r="AH461" i="7"/>
  <c r="J460" i="7"/>
  <c r="J459" i="7"/>
  <c r="J458" i="7"/>
  <c r="J457" i="7"/>
  <c r="J456" i="7"/>
  <c r="J455" i="7"/>
  <c r="E455" i="7"/>
  <c r="AJ455" i="7"/>
  <c r="J454" i="7"/>
  <c r="J453" i="7"/>
  <c r="E453" i="7"/>
  <c r="AH453" i="7"/>
  <c r="J452" i="7"/>
  <c r="J451" i="7"/>
  <c r="E451" i="7"/>
  <c r="AE451" i="7"/>
  <c r="J450" i="7"/>
  <c r="J449" i="7"/>
  <c r="J448" i="7"/>
  <c r="J447" i="7"/>
  <c r="E447" i="7"/>
  <c r="AJ447" i="7"/>
  <c r="J446" i="7"/>
  <c r="J445" i="7"/>
  <c r="E445" i="7"/>
  <c r="AH445" i="7"/>
  <c r="J444" i="7"/>
  <c r="J443" i="7"/>
  <c r="J442" i="7"/>
  <c r="J441" i="7"/>
  <c r="J440" i="7"/>
  <c r="J439" i="7"/>
  <c r="E439" i="7"/>
  <c r="AJ439" i="7"/>
  <c r="J438" i="7"/>
  <c r="J437" i="7"/>
  <c r="E437" i="7"/>
  <c r="AH437" i="7"/>
  <c r="J436" i="7"/>
  <c r="J435" i="7"/>
  <c r="J434" i="7"/>
  <c r="J433" i="7"/>
  <c r="E433" i="7"/>
  <c r="AL433" i="7"/>
  <c r="J432" i="7"/>
  <c r="J431" i="7"/>
  <c r="J430" i="7"/>
  <c r="J429" i="7"/>
  <c r="E429" i="7"/>
  <c r="AH429" i="7"/>
  <c r="J428" i="7"/>
  <c r="J427" i="7"/>
  <c r="J426" i="7"/>
  <c r="J425" i="7"/>
  <c r="E425" i="7"/>
  <c r="AE425" i="7"/>
  <c r="J424" i="7"/>
  <c r="J377" i="7"/>
  <c r="J376" i="7"/>
  <c r="E376" i="7"/>
  <c r="AM376" i="7"/>
  <c r="J375" i="7"/>
  <c r="J374" i="7"/>
  <c r="E374" i="7"/>
  <c r="AM374" i="7"/>
  <c r="J373" i="7"/>
  <c r="J372" i="7"/>
  <c r="E372" i="7"/>
  <c r="AM372" i="7"/>
  <c r="J371" i="7"/>
  <c r="J370" i="7"/>
  <c r="E370" i="7"/>
  <c r="AM370" i="7"/>
  <c r="J369" i="7"/>
  <c r="J368" i="7"/>
  <c r="E368" i="7"/>
  <c r="AM368" i="7"/>
  <c r="J367" i="7"/>
  <c r="J366" i="7"/>
  <c r="E366" i="7"/>
  <c r="AM366" i="7"/>
  <c r="J365" i="7"/>
  <c r="J364" i="7"/>
  <c r="E364" i="7"/>
  <c r="AM364" i="7"/>
  <c r="J362" i="7"/>
  <c r="J363" i="7"/>
  <c r="E363" i="7"/>
  <c r="AM363" i="7"/>
  <c r="E499" i="7"/>
  <c r="E491" i="7"/>
  <c r="E489" i="7"/>
  <c r="E484" i="7"/>
  <c r="E483" i="7"/>
  <c r="E482" i="7"/>
  <c r="E481" i="7"/>
  <c r="E480" i="7"/>
  <c r="E478" i="7"/>
  <c r="E476" i="7"/>
  <c r="E474" i="7"/>
  <c r="E472" i="7"/>
  <c r="E470" i="7"/>
  <c r="E468" i="7"/>
  <c r="E467" i="7"/>
  <c r="E466" i="7"/>
  <c r="E465" i="7"/>
  <c r="E464" i="7"/>
  <c r="E462" i="7"/>
  <c r="E460" i="7"/>
  <c r="E459" i="7"/>
  <c r="E458" i="7"/>
  <c r="E457" i="7"/>
  <c r="E456" i="7"/>
  <c r="E454" i="7"/>
  <c r="E452" i="7"/>
  <c r="E450" i="7"/>
  <c r="E449" i="7"/>
  <c r="E448" i="7"/>
  <c r="E446" i="7"/>
  <c r="E444" i="7"/>
  <c r="E443" i="7"/>
  <c r="E442" i="7"/>
  <c r="E441" i="7"/>
  <c r="E440" i="7"/>
  <c r="E438" i="7"/>
  <c r="E436" i="7"/>
  <c r="E435" i="7"/>
  <c r="E434" i="7"/>
  <c r="E432" i="7"/>
  <c r="E431" i="7"/>
  <c r="E430" i="7"/>
  <c r="E428" i="7"/>
  <c r="E427" i="7"/>
  <c r="E426" i="7"/>
  <c r="E424" i="7"/>
  <c r="E377" i="7"/>
  <c r="E375" i="7"/>
  <c r="E373" i="7"/>
  <c r="E371" i="7"/>
  <c r="E369" i="7"/>
  <c r="E367" i="7"/>
  <c r="E365" i="7"/>
  <c r="E362" i="7"/>
  <c r="AM426" i="7"/>
  <c r="AK426" i="7"/>
  <c r="AI426" i="7"/>
  <c r="AF426" i="7"/>
  <c r="AD426" i="7"/>
  <c r="AL428" i="7"/>
  <c r="AJ428" i="7"/>
  <c r="AH428" i="7"/>
  <c r="AE428" i="7"/>
  <c r="AC428" i="7"/>
  <c r="AL430" i="7"/>
  <c r="AJ430" i="7"/>
  <c r="AH430" i="7"/>
  <c r="AE430" i="7"/>
  <c r="AC430" i="7"/>
  <c r="AJ431" i="7"/>
  <c r="AM432" i="7"/>
  <c r="AK432" i="7"/>
  <c r="AI432" i="7"/>
  <c r="AF432" i="7"/>
  <c r="AD432" i="7"/>
  <c r="AC433" i="7"/>
  <c r="AL434" i="7"/>
  <c r="AJ434" i="7"/>
  <c r="AH434" i="7"/>
  <c r="AE434" i="7"/>
  <c r="AC434" i="7"/>
  <c r="AL436" i="7"/>
  <c r="AJ436" i="7"/>
  <c r="AH436" i="7"/>
  <c r="AE436" i="7"/>
  <c r="AC436" i="7"/>
  <c r="AM438" i="7"/>
  <c r="AK438" i="7"/>
  <c r="AI438" i="7"/>
  <c r="AF438" i="7"/>
  <c r="AD438" i="7"/>
  <c r="AM440" i="7"/>
  <c r="AK440" i="7"/>
  <c r="AI440" i="7"/>
  <c r="AF440" i="7"/>
  <c r="AD440" i="7"/>
  <c r="AL442" i="7"/>
  <c r="AJ442" i="7"/>
  <c r="AH442" i="7"/>
  <c r="AE442" i="7"/>
  <c r="AC442" i="7"/>
  <c r="AM444" i="7"/>
  <c r="AK444" i="7"/>
  <c r="AI444" i="7"/>
  <c r="AF444" i="7"/>
  <c r="AD444" i="7"/>
  <c r="AM446" i="7"/>
  <c r="AK446" i="7"/>
  <c r="AI446" i="7"/>
  <c r="AF446" i="7"/>
  <c r="AD446" i="7"/>
  <c r="AL448" i="7"/>
  <c r="AJ448" i="7"/>
  <c r="AH448" i="7"/>
  <c r="AE448" i="7"/>
  <c r="AC448" i="7"/>
  <c r="AM450" i="7"/>
  <c r="AK450" i="7"/>
  <c r="AI450" i="7"/>
  <c r="AF450" i="7"/>
  <c r="AD450" i="7"/>
  <c r="AM452" i="7"/>
  <c r="AK452" i="7"/>
  <c r="AI452" i="7"/>
  <c r="AF452" i="7"/>
  <c r="AD452" i="7"/>
  <c r="AL454" i="7"/>
  <c r="AJ454" i="7"/>
  <c r="AH454" i="7"/>
  <c r="AE454" i="7"/>
  <c r="AC454" i="7"/>
  <c r="AL456" i="7"/>
  <c r="AJ456" i="7"/>
  <c r="AH456" i="7"/>
  <c r="AE456" i="7"/>
  <c r="AC456" i="7"/>
  <c r="AM458" i="7"/>
  <c r="AK458" i="7"/>
  <c r="AI458" i="7"/>
  <c r="AF458" i="7"/>
  <c r="AD458" i="7"/>
  <c r="AL460" i="7"/>
  <c r="AJ460" i="7"/>
  <c r="AH460" i="7"/>
  <c r="AE460" i="7"/>
  <c r="AC460" i="7"/>
  <c r="AL462" i="7"/>
  <c r="AJ462" i="7"/>
  <c r="AH462" i="7"/>
  <c r="AE462" i="7"/>
  <c r="AC462" i="7"/>
  <c r="AM464" i="7"/>
  <c r="AK464" i="7"/>
  <c r="AI464" i="7"/>
  <c r="AF464" i="7"/>
  <c r="AD464" i="7"/>
  <c r="AL466" i="7"/>
  <c r="AJ466" i="7"/>
  <c r="AH466" i="7"/>
  <c r="AE466" i="7"/>
  <c r="AC466" i="7"/>
  <c r="AL468" i="7"/>
  <c r="AJ468" i="7"/>
  <c r="AH468" i="7"/>
  <c r="AE468" i="7"/>
  <c r="AC468" i="7"/>
  <c r="AM470" i="7"/>
  <c r="AK470" i="7"/>
  <c r="AI470" i="7"/>
  <c r="AF470" i="7"/>
  <c r="AD470" i="7"/>
  <c r="AM472" i="7"/>
  <c r="AK472" i="7"/>
  <c r="AI472" i="7"/>
  <c r="AF472" i="7"/>
  <c r="AD472" i="7"/>
  <c r="AL474" i="7"/>
  <c r="AJ474" i="7"/>
  <c r="AH474" i="7"/>
  <c r="AE474" i="7"/>
  <c r="AC474" i="7"/>
  <c r="AM476" i="7"/>
  <c r="AK476" i="7"/>
  <c r="AI476" i="7"/>
  <c r="AF476" i="7"/>
  <c r="AD476" i="7"/>
  <c r="AM478" i="7"/>
  <c r="AK478" i="7"/>
  <c r="AI478" i="7"/>
  <c r="AF478" i="7"/>
  <c r="AD478" i="7"/>
  <c r="AL480" i="7"/>
  <c r="AJ480" i="7"/>
  <c r="AH480" i="7"/>
  <c r="AE480" i="7"/>
  <c r="AC480" i="7"/>
  <c r="AM482" i="7"/>
  <c r="AK482" i="7"/>
  <c r="AI482" i="7"/>
  <c r="AF482" i="7"/>
  <c r="AD482" i="7"/>
  <c r="AM484" i="7"/>
  <c r="AK484" i="7"/>
  <c r="AI484" i="7"/>
  <c r="AF484" i="7"/>
  <c r="AD484" i="7"/>
  <c r="AL486" i="7"/>
  <c r="AJ486" i="7"/>
  <c r="AH486" i="7"/>
  <c r="AE486" i="7"/>
  <c r="AC486" i="7"/>
  <c r="AL488" i="7"/>
  <c r="AJ488" i="7"/>
  <c r="AH488" i="7"/>
  <c r="AE488" i="7"/>
  <c r="AC488" i="7"/>
  <c r="AM490" i="7"/>
  <c r="AK490" i="7"/>
  <c r="AI490" i="7"/>
  <c r="AF490" i="7"/>
  <c r="AD490" i="7"/>
  <c r="AL492" i="7"/>
  <c r="AJ492" i="7"/>
  <c r="AH492" i="7"/>
  <c r="AE492" i="7"/>
  <c r="AC492" i="7"/>
  <c r="AL494" i="7"/>
  <c r="AJ494" i="7"/>
  <c r="AH494" i="7"/>
  <c r="AE494" i="7"/>
  <c r="AC494" i="7"/>
  <c r="AM496" i="7"/>
  <c r="AK496" i="7"/>
  <c r="AI496" i="7"/>
  <c r="AF496" i="7"/>
  <c r="AD496" i="7"/>
  <c r="AL498" i="7"/>
  <c r="AJ498" i="7"/>
  <c r="AH498" i="7"/>
  <c r="AE498" i="7"/>
  <c r="AC498" i="7"/>
  <c r="AL500" i="7"/>
  <c r="AJ500" i="7"/>
  <c r="AH500" i="7"/>
  <c r="AE500" i="7"/>
  <c r="AC500" i="7"/>
  <c r="K424" i="7"/>
  <c r="K428" i="7"/>
  <c r="K432" i="7"/>
  <c r="K436" i="7"/>
  <c r="K440" i="7"/>
  <c r="K444" i="7"/>
  <c r="K448" i="7"/>
  <c r="K452" i="7"/>
  <c r="K456" i="7"/>
  <c r="K460" i="7"/>
  <c r="K464" i="7"/>
  <c r="K468" i="7"/>
  <c r="K472" i="7"/>
  <c r="K476" i="7"/>
  <c r="K480" i="7"/>
  <c r="K484" i="7"/>
  <c r="K488" i="7"/>
  <c r="K492" i="7"/>
  <c r="K496" i="7"/>
  <c r="K498" i="7"/>
  <c r="K500" i="7"/>
  <c r="L426" i="7"/>
  <c r="L428" i="7"/>
  <c r="L430" i="7"/>
  <c r="L432" i="7"/>
  <c r="L434" i="7"/>
  <c r="L436" i="7"/>
  <c r="L438" i="7"/>
  <c r="L440" i="7"/>
  <c r="L442" i="7"/>
  <c r="L444" i="7"/>
  <c r="L446" i="7"/>
  <c r="L448" i="7"/>
  <c r="L450" i="7"/>
  <c r="L452" i="7"/>
  <c r="L454" i="7"/>
  <c r="L456" i="7"/>
  <c r="L458" i="7"/>
  <c r="L460" i="7"/>
  <c r="L462" i="7"/>
  <c r="L464" i="7"/>
  <c r="L466" i="7"/>
  <c r="L468" i="7"/>
  <c r="L470" i="7"/>
  <c r="L472" i="7"/>
  <c r="L474" i="7"/>
  <c r="L476" i="7"/>
  <c r="L478" i="7"/>
  <c r="L480" i="7"/>
  <c r="L482" i="7"/>
  <c r="L484" i="7"/>
  <c r="L486" i="7"/>
  <c r="L488" i="7"/>
  <c r="L490" i="7"/>
  <c r="L492" i="7"/>
  <c r="L494" i="7"/>
  <c r="L496" i="7"/>
  <c r="L498" i="7"/>
  <c r="L500" i="7"/>
  <c r="M424" i="7"/>
  <c r="M426" i="7"/>
  <c r="M428" i="7"/>
  <c r="M430" i="7"/>
  <c r="M432" i="7"/>
  <c r="M434" i="7"/>
  <c r="M436" i="7"/>
  <c r="M438" i="7"/>
  <c r="M440" i="7"/>
  <c r="M442" i="7"/>
  <c r="M444" i="7"/>
  <c r="M446" i="7"/>
  <c r="M448" i="7"/>
  <c r="M450" i="7"/>
  <c r="M452" i="7"/>
  <c r="M454" i="7"/>
  <c r="M456" i="7"/>
  <c r="M458" i="7"/>
  <c r="M460" i="7"/>
  <c r="M462" i="7"/>
  <c r="M464" i="7"/>
  <c r="M466" i="7"/>
  <c r="M468" i="7"/>
  <c r="M470" i="7"/>
  <c r="M472" i="7"/>
  <c r="M474" i="7"/>
  <c r="M476" i="7"/>
  <c r="M478" i="7"/>
  <c r="M480" i="7"/>
  <c r="M482" i="7"/>
  <c r="M484" i="7"/>
  <c r="M486" i="7"/>
  <c r="M488" i="7"/>
  <c r="M490" i="7"/>
  <c r="M492" i="7"/>
  <c r="M494" i="7"/>
  <c r="M496" i="7"/>
  <c r="M498" i="7"/>
  <c r="M500" i="7"/>
  <c r="N424" i="7"/>
  <c r="N426" i="7"/>
  <c r="N428" i="7"/>
  <c r="N430" i="7"/>
  <c r="N432" i="7"/>
  <c r="N434" i="7"/>
  <c r="N436" i="7"/>
  <c r="N438" i="7"/>
  <c r="N440" i="7"/>
  <c r="N442" i="7"/>
  <c r="N444" i="7"/>
  <c r="N446" i="7"/>
  <c r="N448" i="7"/>
  <c r="N450" i="7"/>
  <c r="N452" i="7"/>
  <c r="N454" i="7"/>
  <c r="N456" i="7"/>
  <c r="N458" i="7"/>
  <c r="N460" i="7"/>
  <c r="N462" i="7"/>
  <c r="N464" i="7"/>
  <c r="N466" i="7"/>
  <c r="N468" i="7"/>
  <c r="N470" i="7"/>
  <c r="N472" i="7"/>
  <c r="N474" i="7"/>
  <c r="N476" i="7"/>
  <c r="N478" i="7"/>
  <c r="N480" i="7"/>
  <c r="N482" i="7"/>
  <c r="N484" i="7"/>
  <c r="N486" i="7"/>
  <c r="N488" i="7"/>
  <c r="N490" i="7"/>
  <c r="N492" i="7"/>
  <c r="N494" i="7"/>
  <c r="N496" i="7"/>
  <c r="N498" i="7"/>
  <c r="N500" i="7"/>
  <c r="O424" i="7"/>
  <c r="O426" i="7"/>
  <c r="O428" i="7"/>
  <c r="O430" i="7"/>
  <c r="O432" i="7"/>
  <c r="O434" i="7"/>
  <c r="O436" i="7"/>
  <c r="O438" i="7"/>
  <c r="O440" i="7"/>
  <c r="O442" i="7"/>
  <c r="O444" i="7"/>
  <c r="O446" i="7"/>
  <c r="O448" i="7"/>
  <c r="O450" i="7"/>
  <c r="O452" i="7"/>
  <c r="O454" i="7"/>
  <c r="O456" i="7"/>
  <c r="O458" i="7"/>
  <c r="O460" i="7"/>
  <c r="O462" i="7"/>
  <c r="O464" i="7"/>
  <c r="O466" i="7"/>
  <c r="O468" i="7"/>
  <c r="O470" i="7"/>
  <c r="O472" i="7"/>
  <c r="O474" i="7"/>
  <c r="O476" i="7"/>
  <c r="O478" i="7"/>
  <c r="O480" i="7"/>
  <c r="O482" i="7"/>
  <c r="O484" i="7"/>
  <c r="O486" i="7"/>
  <c r="O488" i="7"/>
  <c r="O490" i="7"/>
  <c r="O492" i="7"/>
  <c r="O494" i="7"/>
  <c r="O496" i="7"/>
  <c r="O498" i="7"/>
  <c r="O500" i="7"/>
  <c r="P424" i="7"/>
  <c r="P426" i="7"/>
  <c r="P428" i="7"/>
  <c r="P430" i="7"/>
  <c r="P432" i="7"/>
  <c r="P434" i="7"/>
  <c r="P436" i="7"/>
  <c r="P438" i="7"/>
  <c r="P440" i="7"/>
  <c r="P442" i="7"/>
  <c r="P444" i="7"/>
  <c r="P446" i="7"/>
  <c r="P448" i="7"/>
  <c r="P450" i="7"/>
  <c r="P452" i="7"/>
  <c r="P454" i="7"/>
  <c r="P456" i="7"/>
  <c r="P458" i="7"/>
  <c r="P460" i="7"/>
  <c r="P462" i="7"/>
  <c r="P464" i="7"/>
  <c r="P466" i="7"/>
  <c r="P468" i="7"/>
  <c r="P470" i="7"/>
  <c r="P472" i="7"/>
  <c r="P474" i="7"/>
  <c r="P476" i="7"/>
  <c r="P478" i="7"/>
  <c r="P480" i="7"/>
  <c r="P482" i="7"/>
  <c r="P484" i="7"/>
  <c r="P486" i="7"/>
  <c r="P488" i="7"/>
  <c r="P490" i="7"/>
  <c r="P492" i="7"/>
  <c r="P494" i="7"/>
  <c r="P496" i="7"/>
  <c r="P498" i="7"/>
  <c r="P500" i="7"/>
  <c r="U424" i="7"/>
  <c r="U426" i="7"/>
  <c r="U428" i="7"/>
  <c r="U430" i="7"/>
  <c r="U432" i="7"/>
  <c r="U434" i="7"/>
  <c r="U436" i="7"/>
  <c r="U438" i="7"/>
  <c r="U440" i="7"/>
  <c r="U442" i="7"/>
  <c r="U444" i="7"/>
  <c r="U446" i="7"/>
  <c r="U448" i="7"/>
  <c r="U450" i="7"/>
  <c r="U452" i="7"/>
  <c r="U454" i="7"/>
  <c r="U456" i="7"/>
  <c r="U458" i="7"/>
  <c r="U460" i="7"/>
  <c r="U462" i="7"/>
  <c r="U464" i="7"/>
  <c r="U466" i="7"/>
  <c r="U468" i="7"/>
  <c r="U470" i="7"/>
  <c r="U472" i="7"/>
  <c r="U474" i="7"/>
  <c r="U476" i="7"/>
  <c r="U478" i="7"/>
  <c r="U480" i="7"/>
  <c r="U482" i="7"/>
  <c r="U484" i="7"/>
  <c r="U486" i="7"/>
  <c r="U488" i="7"/>
  <c r="U490" i="7"/>
  <c r="U492" i="7"/>
  <c r="U494" i="7"/>
  <c r="U496" i="7"/>
  <c r="U498" i="7"/>
  <c r="U500" i="7"/>
  <c r="V424" i="7"/>
  <c r="V426" i="7"/>
  <c r="V428" i="7"/>
  <c r="V430" i="7"/>
  <c r="V432" i="7"/>
  <c r="V434" i="7"/>
  <c r="V436" i="7"/>
  <c r="V438" i="7"/>
  <c r="V440" i="7"/>
  <c r="V442" i="7"/>
  <c r="V444" i="7"/>
  <c r="V446" i="7"/>
  <c r="V448" i="7"/>
  <c r="V450" i="7"/>
  <c r="V452" i="7"/>
  <c r="V454" i="7"/>
  <c r="V456" i="7"/>
  <c r="V458" i="7"/>
  <c r="V460" i="7"/>
  <c r="V462" i="7"/>
  <c r="V464" i="7"/>
  <c r="V466" i="7"/>
  <c r="V468" i="7"/>
  <c r="V470" i="7"/>
  <c r="V472" i="7"/>
  <c r="V474" i="7"/>
  <c r="V476" i="7"/>
  <c r="V478" i="7"/>
  <c r="V480" i="7"/>
  <c r="V482" i="7"/>
  <c r="V484" i="7"/>
  <c r="V486" i="7"/>
  <c r="V488" i="7"/>
  <c r="V490" i="7"/>
  <c r="V492" i="7"/>
  <c r="V494" i="7"/>
  <c r="V496" i="7"/>
  <c r="V498" i="7"/>
  <c r="V500" i="7"/>
  <c r="W424" i="7"/>
  <c r="X424" i="7"/>
  <c r="W426" i="7"/>
  <c r="X426" i="7"/>
  <c r="W428" i="7"/>
  <c r="X428" i="7"/>
  <c r="W430" i="7"/>
  <c r="X430" i="7"/>
  <c r="W432" i="7"/>
  <c r="X432" i="7"/>
  <c r="W434" i="7"/>
  <c r="X434" i="7"/>
  <c r="W436" i="7"/>
  <c r="X436" i="7"/>
  <c r="W438" i="7"/>
  <c r="X438" i="7"/>
  <c r="W440" i="7"/>
  <c r="X440" i="7"/>
  <c r="W442" i="7"/>
  <c r="X442" i="7"/>
  <c r="W444" i="7"/>
  <c r="X444" i="7"/>
  <c r="W446" i="7"/>
  <c r="X446" i="7"/>
  <c r="W448" i="7"/>
  <c r="X448" i="7"/>
  <c r="W450" i="7"/>
  <c r="X450" i="7"/>
  <c r="W452" i="7"/>
  <c r="X452" i="7"/>
  <c r="W454" i="7"/>
  <c r="X454" i="7"/>
  <c r="W456" i="7"/>
  <c r="X456" i="7"/>
  <c r="W458" i="7"/>
  <c r="X458" i="7"/>
  <c r="W460" i="7"/>
  <c r="X460" i="7"/>
  <c r="W462" i="7"/>
  <c r="X462" i="7"/>
  <c r="W464" i="7"/>
  <c r="X464" i="7"/>
  <c r="W466" i="7"/>
  <c r="X466" i="7"/>
  <c r="W468" i="7"/>
  <c r="X468" i="7"/>
  <c r="W470" i="7"/>
  <c r="X470" i="7"/>
  <c r="W472" i="7"/>
  <c r="X472" i="7"/>
  <c r="W474" i="7"/>
  <c r="X474" i="7"/>
  <c r="W476" i="7"/>
  <c r="X476" i="7"/>
  <c r="W478" i="7"/>
  <c r="X478" i="7"/>
  <c r="W480" i="7"/>
  <c r="X480" i="7"/>
  <c r="W482" i="7"/>
  <c r="X482" i="7"/>
  <c r="W484" i="7"/>
  <c r="X484" i="7"/>
  <c r="W486" i="7"/>
  <c r="X486" i="7"/>
  <c r="W488" i="7"/>
  <c r="X488" i="7"/>
  <c r="W490" i="7"/>
  <c r="X490" i="7"/>
  <c r="W492" i="7"/>
  <c r="X492" i="7"/>
  <c r="W494" i="7"/>
  <c r="X494" i="7"/>
  <c r="W496" i="7"/>
  <c r="X496" i="7"/>
  <c r="W498" i="7"/>
  <c r="X498" i="7"/>
  <c r="W500" i="7"/>
  <c r="X500" i="7"/>
  <c r="AC424" i="7"/>
  <c r="AD424" i="7"/>
  <c r="AE424" i="7"/>
  <c r="AF424" i="7"/>
  <c r="AH424" i="7"/>
  <c r="AI424" i="7"/>
  <c r="AJ424" i="7"/>
  <c r="AK424" i="7"/>
  <c r="AL424" i="7"/>
  <c r="K376" i="7"/>
  <c r="L376" i="7"/>
  <c r="M376" i="7"/>
  <c r="N376" i="7"/>
  <c r="O376" i="7"/>
  <c r="P376" i="7"/>
  <c r="U376" i="7"/>
  <c r="V376" i="7"/>
  <c r="W376" i="7"/>
  <c r="X376" i="7"/>
  <c r="AC376" i="7"/>
  <c r="AD376" i="7"/>
  <c r="AE376" i="7"/>
  <c r="AF376" i="7"/>
  <c r="AH376" i="7"/>
  <c r="AI376" i="7"/>
  <c r="AJ376" i="7"/>
  <c r="AK376" i="7"/>
  <c r="AL376" i="7"/>
  <c r="K374" i="7"/>
  <c r="L374" i="7"/>
  <c r="M374" i="7"/>
  <c r="N374" i="7"/>
  <c r="O374" i="7"/>
  <c r="P374" i="7"/>
  <c r="U374" i="7"/>
  <c r="V374" i="7"/>
  <c r="W374" i="7"/>
  <c r="X374" i="7"/>
  <c r="AC374" i="7"/>
  <c r="AD374" i="7"/>
  <c r="AE374" i="7"/>
  <c r="AF374" i="7"/>
  <c r="AH374" i="7"/>
  <c r="AI374" i="7"/>
  <c r="AJ374" i="7"/>
  <c r="AK374" i="7"/>
  <c r="AL374" i="7"/>
  <c r="K372" i="7"/>
  <c r="L372" i="7"/>
  <c r="M372" i="7"/>
  <c r="N372" i="7"/>
  <c r="O372" i="7"/>
  <c r="P372" i="7"/>
  <c r="U372" i="7"/>
  <c r="V372" i="7"/>
  <c r="W372" i="7"/>
  <c r="X372" i="7"/>
  <c r="AC372" i="7"/>
  <c r="AD372" i="7"/>
  <c r="AE372" i="7"/>
  <c r="AF372" i="7"/>
  <c r="AH372" i="7"/>
  <c r="AI372" i="7"/>
  <c r="AJ372" i="7"/>
  <c r="AK372" i="7"/>
  <c r="AL372" i="7"/>
  <c r="K370" i="7"/>
  <c r="L370" i="7"/>
  <c r="M370" i="7"/>
  <c r="N370" i="7"/>
  <c r="O370" i="7"/>
  <c r="P370" i="7"/>
  <c r="U370" i="7"/>
  <c r="V370" i="7"/>
  <c r="W370" i="7"/>
  <c r="X370" i="7"/>
  <c r="AC370" i="7"/>
  <c r="AD370" i="7"/>
  <c r="AE370" i="7"/>
  <c r="AF370" i="7"/>
  <c r="AH370" i="7"/>
  <c r="AI370" i="7"/>
  <c r="AJ370" i="7"/>
  <c r="AK370" i="7"/>
  <c r="AL370" i="7"/>
  <c r="K368" i="7"/>
  <c r="L368" i="7"/>
  <c r="M368" i="7"/>
  <c r="N368" i="7"/>
  <c r="O368" i="7"/>
  <c r="P368" i="7"/>
  <c r="U368" i="7"/>
  <c r="V368" i="7"/>
  <c r="W368" i="7"/>
  <c r="X368" i="7"/>
  <c r="AC368" i="7"/>
  <c r="AD368" i="7"/>
  <c r="AE368" i="7"/>
  <c r="AF368" i="7"/>
  <c r="AH368" i="7"/>
  <c r="AI368" i="7"/>
  <c r="AJ368" i="7"/>
  <c r="AK368" i="7"/>
  <c r="AL368" i="7"/>
  <c r="K366" i="7"/>
  <c r="L366" i="7"/>
  <c r="M366" i="7"/>
  <c r="N366" i="7"/>
  <c r="O366" i="7"/>
  <c r="P366" i="7"/>
  <c r="U366" i="7"/>
  <c r="V366" i="7"/>
  <c r="W366" i="7"/>
  <c r="X366" i="7"/>
  <c r="AC366" i="7"/>
  <c r="AD366" i="7"/>
  <c r="AE366" i="7"/>
  <c r="AF366" i="7"/>
  <c r="AH366" i="7"/>
  <c r="AI366" i="7"/>
  <c r="AJ366" i="7"/>
  <c r="AK366" i="7"/>
  <c r="AL366" i="7"/>
  <c r="K364" i="7"/>
  <c r="L364" i="7"/>
  <c r="M364" i="7"/>
  <c r="N364" i="7"/>
  <c r="O364" i="7"/>
  <c r="P364" i="7"/>
  <c r="U364" i="7"/>
  <c r="V364" i="7"/>
  <c r="W364" i="7"/>
  <c r="X364" i="7"/>
  <c r="AC364" i="7"/>
  <c r="AD364" i="7"/>
  <c r="AE364" i="7"/>
  <c r="AF364" i="7"/>
  <c r="AH364" i="7"/>
  <c r="AI364" i="7"/>
  <c r="AJ364" i="7"/>
  <c r="AK364" i="7"/>
  <c r="AL364" i="7"/>
  <c r="K363" i="7"/>
  <c r="L363" i="7"/>
  <c r="O363" i="7"/>
  <c r="M363" i="7"/>
  <c r="N363" i="7"/>
  <c r="P363" i="7"/>
  <c r="U363" i="7"/>
  <c r="V363" i="7"/>
  <c r="W363" i="7"/>
  <c r="X363" i="7"/>
  <c r="AC363" i="7"/>
  <c r="AD363" i="7"/>
  <c r="AE363" i="7"/>
  <c r="AF363" i="7"/>
  <c r="AH363" i="7"/>
  <c r="AI363" i="7"/>
  <c r="AJ363" i="7"/>
  <c r="AK363" i="7"/>
  <c r="AL363" i="7"/>
  <c r="U308" i="7"/>
  <c r="E330" i="3"/>
  <c r="E500" i="3"/>
  <c r="C23" i="2"/>
  <c r="AH16" i="7"/>
  <c r="AG16" i="7"/>
  <c r="AH24" i="7"/>
  <c r="AG24" i="7"/>
  <c r="AH15" i="7"/>
  <c r="AG15" i="7"/>
  <c r="Y60" i="3"/>
  <c r="X60" i="3"/>
  <c r="Y61" i="3"/>
  <c r="X61" i="3"/>
  <c r="Y63" i="3"/>
  <c r="X63" i="3"/>
  <c r="Y65" i="3"/>
  <c r="X65" i="3"/>
  <c r="Y67" i="3"/>
  <c r="X67" i="3"/>
  <c r="Y68" i="3"/>
  <c r="X68" i="3"/>
  <c r="Y69" i="3"/>
  <c r="X69" i="3"/>
  <c r="Y70" i="3"/>
  <c r="X70" i="3"/>
  <c r="Y71" i="3"/>
  <c r="X71" i="3"/>
  <c r="Y72" i="3"/>
  <c r="X72" i="3"/>
  <c r="Y73" i="3"/>
  <c r="X73" i="3"/>
  <c r="Y74" i="3"/>
  <c r="X74" i="3"/>
  <c r="Y75" i="3"/>
  <c r="X75" i="3"/>
  <c r="Y76" i="3"/>
  <c r="X76" i="3"/>
  <c r="Y77" i="3"/>
  <c r="X77" i="3"/>
  <c r="Y78" i="3"/>
  <c r="X78" i="3"/>
  <c r="Y79" i="3"/>
  <c r="X79" i="3"/>
  <c r="Y80" i="3"/>
  <c r="X80" i="3"/>
  <c r="Y81" i="3"/>
  <c r="X81" i="3"/>
  <c r="Y82" i="3"/>
  <c r="X82" i="3"/>
  <c r="Y83" i="3"/>
  <c r="X83" i="3"/>
  <c r="Y84" i="3"/>
  <c r="X84" i="3"/>
  <c r="Y85" i="3"/>
  <c r="X85" i="3"/>
  <c r="Y86" i="3"/>
  <c r="X86" i="3"/>
  <c r="Y87" i="3"/>
  <c r="X87" i="3"/>
  <c r="Y88" i="3"/>
  <c r="X88" i="3"/>
  <c r="Y89" i="3"/>
  <c r="X89" i="3"/>
  <c r="Y90" i="3"/>
  <c r="X90" i="3"/>
  <c r="Y91" i="3"/>
  <c r="X91" i="3"/>
  <c r="Y92" i="3"/>
  <c r="X92" i="3"/>
  <c r="Y93" i="3"/>
  <c r="X93" i="3"/>
  <c r="Y94" i="3"/>
  <c r="X94" i="3"/>
  <c r="Y95" i="3"/>
  <c r="X95" i="3"/>
  <c r="Y96" i="3"/>
  <c r="X96" i="3"/>
  <c r="Y97" i="3"/>
  <c r="X97" i="3"/>
  <c r="Y98" i="3"/>
  <c r="X98" i="3"/>
  <c r="Y99" i="3"/>
  <c r="X99" i="3"/>
  <c r="Y100" i="3"/>
  <c r="X100" i="3"/>
  <c r="Y101" i="3"/>
  <c r="X101" i="3"/>
  <c r="Y102" i="3"/>
  <c r="X102" i="3"/>
  <c r="Y103" i="3"/>
  <c r="X103" i="3"/>
  <c r="Y104" i="3"/>
  <c r="X104" i="3"/>
  <c r="Y105" i="3"/>
  <c r="X105" i="3"/>
  <c r="Y106" i="3"/>
  <c r="X106" i="3"/>
  <c r="Y107" i="3"/>
  <c r="X107" i="3"/>
  <c r="Y108" i="3"/>
  <c r="X108" i="3"/>
  <c r="Y109" i="3"/>
  <c r="X109" i="3"/>
  <c r="Y110" i="3"/>
  <c r="X110" i="3"/>
  <c r="Y111" i="3"/>
  <c r="X111" i="3"/>
  <c r="Y112" i="3"/>
  <c r="X112" i="3"/>
  <c r="Y113" i="3"/>
  <c r="X113" i="3"/>
  <c r="Y114" i="3"/>
  <c r="X114" i="3"/>
  <c r="Y115" i="3"/>
  <c r="X115" i="3"/>
  <c r="Y116" i="3"/>
  <c r="X116" i="3"/>
  <c r="Y117" i="3"/>
  <c r="X117" i="3"/>
  <c r="Y118" i="3"/>
  <c r="X118" i="3"/>
  <c r="Y119" i="3"/>
  <c r="X119" i="3"/>
  <c r="Y120" i="3"/>
  <c r="X120" i="3"/>
  <c r="Y121" i="3"/>
  <c r="X121" i="3"/>
  <c r="Y122" i="3"/>
  <c r="X122" i="3"/>
  <c r="Y123" i="3"/>
  <c r="X123" i="3"/>
  <c r="Y124" i="3"/>
  <c r="X124" i="3"/>
  <c r="Y125" i="3"/>
  <c r="X125" i="3"/>
  <c r="Y126" i="3"/>
  <c r="X126" i="3"/>
  <c r="Y127" i="3"/>
  <c r="X127" i="3"/>
  <c r="Y128" i="3"/>
  <c r="X128" i="3"/>
  <c r="Y129" i="3"/>
  <c r="X129" i="3"/>
  <c r="Y130" i="3"/>
  <c r="X130" i="3"/>
  <c r="Y131" i="3"/>
  <c r="X131" i="3"/>
  <c r="Y132" i="3"/>
  <c r="X132" i="3"/>
  <c r="Y133" i="3"/>
  <c r="X133" i="3"/>
  <c r="Y134" i="3"/>
  <c r="X134" i="3"/>
  <c r="Y135" i="3"/>
  <c r="X135" i="3"/>
  <c r="Y136" i="3"/>
  <c r="X136" i="3"/>
  <c r="Y137" i="3"/>
  <c r="X137" i="3"/>
  <c r="X15" i="3"/>
  <c r="Y15" i="3"/>
  <c r="K378" i="7"/>
  <c r="L378" i="7"/>
  <c r="M378" i="7"/>
  <c r="N378" i="7"/>
  <c r="O378" i="7"/>
  <c r="P378" i="7"/>
  <c r="U378" i="7"/>
  <c r="V378" i="7"/>
  <c r="W378" i="7"/>
  <c r="X378" i="7"/>
  <c r="AC378" i="7"/>
  <c r="AD378" i="7"/>
  <c r="AE378" i="7"/>
  <c r="AF378" i="7"/>
  <c r="AH378" i="7"/>
  <c r="AI378" i="7"/>
  <c r="AJ378" i="7"/>
  <c r="AK378" i="7"/>
  <c r="AL378" i="7"/>
  <c r="K380" i="7"/>
  <c r="L380" i="7"/>
  <c r="M380" i="7"/>
  <c r="N380" i="7"/>
  <c r="O380" i="7"/>
  <c r="P380" i="7"/>
  <c r="U380" i="7"/>
  <c r="V380" i="7"/>
  <c r="W380" i="7"/>
  <c r="X380" i="7"/>
  <c r="AC380" i="7"/>
  <c r="AD380" i="7"/>
  <c r="AE380" i="7"/>
  <c r="AF380" i="7"/>
  <c r="AH380" i="7"/>
  <c r="AI380" i="7"/>
  <c r="AJ380" i="7"/>
  <c r="AK380" i="7"/>
  <c r="AL380" i="7"/>
  <c r="K382" i="7"/>
  <c r="L382" i="7"/>
  <c r="M382" i="7"/>
  <c r="N382" i="7"/>
  <c r="O382" i="7"/>
  <c r="P382" i="7"/>
  <c r="U382" i="7"/>
  <c r="V382" i="7"/>
  <c r="W382" i="7"/>
  <c r="X382" i="7"/>
  <c r="AC382" i="7"/>
  <c r="AD382" i="7"/>
  <c r="AE382" i="7"/>
  <c r="AF382" i="7"/>
  <c r="AH382" i="7"/>
  <c r="AI382" i="7"/>
  <c r="AJ382" i="7"/>
  <c r="AK382" i="7"/>
  <c r="AL382" i="7"/>
  <c r="AD392" i="7"/>
  <c r="AE392" i="7"/>
  <c r="AF392" i="7"/>
  <c r="AH392" i="7"/>
  <c r="AI392" i="7"/>
  <c r="AJ392" i="7"/>
  <c r="AK392" i="7"/>
  <c r="AL392" i="7"/>
  <c r="K394" i="7"/>
  <c r="L394" i="7"/>
  <c r="M394" i="7"/>
  <c r="N394" i="7"/>
  <c r="O394" i="7"/>
  <c r="P394" i="7"/>
  <c r="U394" i="7"/>
  <c r="V394" i="7"/>
  <c r="W394" i="7"/>
  <c r="X394" i="7"/>
  <c r="AC394" i="7"/>
  <c r="AD394" i="7"/>
  <c r="AE394" i="7"/>
  <c r="AF394" i="7"/>
  <c r="AH394" i="7"/>
  <c r="AI394" i="7"/>
  <c r="AJ394" i="7"/>
  <c r="AK394" i="7"/>
  <c r="AL394" i="7"/>
  <c r="K396" i="7"/>
  <c r="L396" i="7"/>
  <c r="M396" i="7"/>
  <c r="N396" i="7"/>
  <c r="O396" i="7"/>
  <c r="P396" i="7"/>
  <c r="U396" i="7"/>
  <c r="V396" i="7"/>
  <c r="W396" i="7"/>
  <c r="X396" i="7"/>
  <c r="AC396" i="7"/>
  <c r="AD396" i="7"/>
  <c r="AE396" i="7"/>
  <c r="AF396" i="7"/>
  <c r="AH396" i="7"/>
  <c r="AI396" i="7"/>
  <c r="AJ396" i="7"/>
  <c r="AK396" i="7"/>
  <c r="AL396" i="7"/>
  <c r="K398" i="7"/>
  <c r="L398" i="7"/>
  <c r="M398" i="7"/>
  <c r="N398" i="7"/>
  <c r="O398" i="7"/>
  <c r="P398" i="7"/>
  <c r="U398" i="7"/>
  <c r="V398" i="7"/>
  <c r="W398" i="7"/>
  <c r="X398" i="7"/>
  <c r="AC398" i="7"/>
  <c r="AD398" i="7"/>
  <c r="AE398" i="7"/>
  <c r="AF398" i="7"/>
  <c r="AH398" i="7"/>
  <c r="AI398" i="7"/>
  <c r="AJ398" i="7"/>
  <c r="AK398" i="7"/>
  <c r="AL398" i="7"/>
  <c r="X399" i="7"/>
  <c r="K400" i="7"/>
  <c r="L400" i="7"/>
  <c r="M400" i="7"/>
  <c r="N400" i="7"/>
  <c r="O400" i="7"/>
  <c r="P400" i="7"/>
  <c r="U400" i="7"/>
  <c r="V400" i="7"/>
  <c r="W400" i="7"/>
  <c r="X400" i="7"/>
  <c r="AC400" i="7"/>
  <c r="AD400" i="7"/>
  <c r="AE400" i="7"/>
  <c r="AF400" i="7"/>
  <c r="AH400" i="7"/>
  <c r="AI400" i="7"/>
  <c r="AJ400" i="7"/>
  <c r="AK400" i="7"/>
  <c r="AL400" i="7"/>
  <c r="X401" i="7"/>
  <c r="K402" i="7"/>
  <c r="L402" i="7"/>
  <c r="M402" i="7"/>
  <c r="N402" i="7"/>
  <c r="O402" i="7"/>
  <c r="P402" i="7"/>
  <c r="U402" i="7"/>
  <c r="V402" i="7"/>
  <c r="W402" i="7"/>
  <c r="X402" i="7"/>
  <c r="AC402" i="7"/>
  <c r="AD402" i="7"/>
  <c r="AE402" i="7"/>
  <c r="AF402" i="7"/>
  <c r="AH402" i="7"/>
  <c r="AI402" i="7"/>
  <c r="AJ402" i="7"/>
  <c r="AK402" i="7"/>
  <c r="AL402" i="7"/>
  <c r="K404" i="7"/>
  <c r="L404" i="7"/>
  <c r="M404" i="7"/>
  <c r="N404" i="7"/>
  <c r="O404" i="7"/>
  <c r="P404" i="7"/>
  <c r="U404" i="7"/>
  <c r="V404" i="7"/>
  <c r="W404" i="7"/>
  <c r="X404" i="7"/>
  <c r="AC404" i="7"/>
  <c r="AD404" i="7"/>
  <c r="AE404" i="7"/>
  <c r="AF404" i="7"/>
  <c r="AH404" i="7"/>
  <c r="AI404" i="7"/>
  <c r="AJ404" i="7"/>
  <c r="AK404" i="7"/>
  <c r="AL404" i="7"/>
  <c r="K406" i="7"/>
  <c r="L406" i="7"/>
  <c r="M406" i="7"/>
  <c r="N406" i="7"/>
  <c r="O406" i="7"/>
  <c r="P406" i="7"/>
  <c r="U406" i="7"/>
  <c r="V406" i="7"/>
  <c r="W406" i="7"/>
  <c r="X406" i="7"/>
  <c r="AC406" i="7"/>
  <c r="AD406" i="7"/>
  <c r="AE406" i="7"/>
  <c r="AF406" i="7"/>
  <c r="AH406" i="7"/>
  <c r="AI406" i="7"/>
  <c r="AJ406" i="7"/>
  <c r="AK406" i="7"/>
  <c r="AL406" i="7"/>
  <c r="K408" i="7"/>
  <c r="L408" i="7"/>
  <c r="M408" i="7"/>
  <c r="N408" i="7"/>
  <c r="O408" i="7"/>
  <c r="P408" i="7"/>
  <c r="U408" i="7"/>
  <c r="V408" i="7"/>
  <c r="W408" i="7"/>
  <c r="X408" i="7"/>
  <c r="AC408" i="7"/>
  <c r="AD408" i="7"/>
  <c r="AE408" i="7"/>
  <c r="AF408" i="7"/>
  <c r="AH408" i="7"/>
  <c r="AI408" i="7"/>
  <c r="AJ408" i="7"/>
  <c r="AK408" i="7"/>
  <c r="AL408" i="7"/>
  <c r="K410" i="7"/>
  <c r="L410" i="7"/>
  <c r="M410" i="7"/>
  <c r="N410" i="7"/>
  <c r="O410" i="7"/>
  <c r="P410" i="7"/>
  <c r="U410" i="7"/>
  <c r="V410" i="7"/>
  <c r="W410" i="7"/>
  <c r="X410" i="7"/>
  <c r="AC410" i="7"/>
  <c r="AD410" i="7"/>
  <c r="AE410" i="7"/>
  <c r="AF410" i="7"/>
  <c r="AH410" i="7"/>
  <c r="AI410" i="7"/>
  <c r="AJ410" i="7"/>
  <c r="AK410" i="7"/>
  <c r="AL410" i="7"/>
  <c r="K412" i="7"/>
  <c r="L412" i="7"/>
  <c r="M412" i="7"/>
  <c r="N412" i="7"/>
  <c r="O412" i="7"/>
  <c r="P412" i="7"/>
  <c r="U412" i="7"/>
  <c r="V412" i="7"/>
  <c r="W412" i="7"/>
  <c r="X412" i="7"/>
  <c r="AC412" i="7"/>
  <c r="AD412" i="7"/>
  <c r="AE412" i="7"/>
  <c r="AF412" i="7"/>
  <c r="AH412" i="7"/>
  <c r="AI412" i="7"/>
  <c r="AJ412" i="7"/>
  <c r="AK412" i="7"/>
  <c r="AL412" i="7"/>
  <c r="K414" i="7"/>
  <c r="L414" i="7"/>
  <c r="M414" i="7"/>
  <c r="N414" i="7"/>
  <c r="O414" i="7"/>
  <c r="P414" i="7"/>
  <c r="U414" i="7"/>
  <c r="V414" i="7"/>
  <c r="W414" i="7"/>
  <c r="X414" i="7"/>
  <c r="AC414" i="7"/>
  <c r="AD414" i="7"/>
  <c r="AE414" i="7"/>
  <c r="AF414" i="7"/>
  <c r="AH414" i="7"/>
  <c r="AI414" i="7"/>
  <c r="AJ414" i="7"/>
  <c r="AK414" i="7"/>
  <c r="AL414" i="7"/>
  <c r="K416" i="7"/>
  <c r="L416" i="7"/>
  <c r="M416" i="7"/>
  <c r="N416" i="7"/>
  <c r="O416" i="7"/>
  <c r="P416" i="7"/>
  <c r="U416" i="7"/>
  <c r="V416" i="7"/>
  <c r="W416" i="7"/>
  <c r="X416" i="7"/>
  <c r="AC416" i="7"/>
  <c r="AD416" i="7"/>
  <c r="AE416" i="7"/>
  <c r="AF416" i="7"/>
  <c r="AH416" i="7"/>
  <c r="AI416" i="7"/>
  <c r="AJ416" i="7"/>
  <c r="AK416" i="7"/>
  <c r="AL416" i="7"/>
  <c r="AE417" i="7"/>
  <c r="K418" i="7"/>
  <c r="L418" i="7"/>
  <c r="M418" i="7"/>
  <c r="N418" i="7"/>
  <c r="O418" i="7"/>
  <c r="P418" i="7"/>
  <c r="U418" i="7"/>
  <c r="V418" i="7"/>
  <c r="W418" i="7"/>
  <c r="X418" i="7"/>
  <c r="AC418" i="7"/>
  <c r="AD418" i="7"/>
  <c r="AE418" i="7"/>
  <c r="AF418" i="7"/>
  <c r="AH418" i="7"/>
  <c r="AI418" i="7"/>
  <c r="AJ418" i="7"/>
  <c r="AK418" i="7"/>
  <c r="AL418" i="7"/>
  <c r="U419" i="7"/>
  <c r="K420" i="7"/>
  <c r="L420" i="7"/>
  <c r="M420" i="7"/>
  <c r="N420" i="7"/>
  <c r="O420" i="7"/>
  <c r="P420" i="7"/>
  <c r="U420" i="7"/>
  <c r="V420" i="7"/>
  <c r="W420" i="7"/>
  <c r="X420" i="7"/>
  <c r="AC420" i="7"/>
  <c r="AD420" i="7"/>
  <c r="AE420" i="7"/>
  <c r="AF420" i="7"/>
  <c r="AH420" i="7"/>
  <c r="AI420" i="7"/>
  <c r="AJ420" i="7"/>
  <c r="AK420" i="7"/>
  <c r="AL420" i="7"/>
  <c r="K422" i="7"/>
  <c r="L422" i="7"/>
  <c r="M422" i="7"/>
  <c r="N422" i="7"/>
  <c r="O422" i="7"/>
  <c r="P422" i="7"/>
  <c r="U422" i="7"/>
  <c r="V422" i="7"/>
  <c r="W422" i="7"/>
  <c r="X422" i="7"/>
  <c r="AC422" i="7"/>
  <c r="AD422" i="7"/>
  <c r="AE422" i="7"/>
  <c r="AF422" i="7"/>
  <c r="AH422" i="7"/>
  <c r="AI422" i="7"/>
  <c r="AJ422" i="7"/>
  <c r="AK422" i="7"/>
  <c r="AL422" i="7"/>
  <c r="AH29" i="7"/>
  <c r="AG29" i="7"/>
  <c r="AH30" i="7"/>
  <c r="AG30" i="7"/>
  <c r="AH31" i="7"/>
  <c r="AG31" i="7"/>
  <c r="AH32" i="7"/>
  <c r="AG32" i="7"/>
  <c r="AH33" i="7"/>
  <c r="AG33" i="7"/>
  <c r="AH34" i="7"/>
  <c r="AG34" i="7"/>
  <c r="AH35" i="7"/>
  <c r="AG35" i="7"/>
  <c r="AH36" i="7"/>
  <c r="AG36" i="7"/>
  <c r="AH37" i="7"/>
  <c r="AG37" i="7"/>
  <c r="AH38" i="7"/>
  <c r="AG38" i="7"/>
  <c r="AH39" i="7"/>
  <c r="AG39" i="7"/>
  <c r="AH40" i="7"/>
  <c r="AG40" i="7"/>
  <c r="AH41" i="7"/>
  <c r="AG41" i="7"/>
  <c r="AH42" i="7"/>
  <c r="AG42" i="7"/>
  <c r="AH43" i="7"/>
  <c r="AG43" i="7"/>
  <c r="AH44" i="7"/>
  <c r="AG44" i="7"/>
  <c r="AH45" i="7"/>
  <c r="AG45" i="7"/>
  <c r="AH46" i="7"/>
  <c r="AG46" i="7"/>
  <c r="AH47" i="7"/>
  <c r="AG47" i="7"/>
  <c r="AH48" i="7"/>
  <c r="AG48" i="7"/>
  <c r="AH49" i="7"/>
  <c r="AG49" i="7"/>
  <c r="AH50" i="7"/>
  <c r="AG50" i="7"/>
  <c r="AH51" i="7"/>
  <c r="AG51" i="7"/>
  <c r="AH52" i="7"/>
  <c r="AG52" i="7"/>
  <c r="AH53" i="7"/>
  <c r="AG53" i="7"/>
  <c r="AH54" i="7"/>
  <c r="AG54" i="7"/>
  <c r="AH55" i="7"/>
  <c r="AG55" i="7"/>
  <c r="AH56" i="7"/>
  <c r="AG56" i="7"/>
  <c r="AH57" i="7"/>
  <c r="AG57" i="7"/>
  <c r="AH58" i="7"/>
  <c r="AG58" i="7"/>
  <c r="AH59" i="7"/>
  <c r="AG59" i="7"/>
  <c r="AH60" i="7"/>
  <c r="AG60" i="7"/>
  <c r="AH61" i="7"/>
  <c r="AG61" i="7"/>
  <c r="AH62" i="7"/>
  <c r="AG62" i="7"/>
  <c r="AH63" i="7"/>
  <c r="AG63" i="7"/>
  <c r="AH64" i="7"/>
  <c r="AG64" i="7"/>
  <c r="AH65" i="7"/>
  <c r="AG65" i="7"/>
  <c r="AH66" i="7"/>
  <c r="AG66" i="7"/>
  <c r="AH67" i="7"/>
  <c r="AG67" i="7"/>
  <c r="AH68" i="7"/>
  <c r="AG68" i="7"/>
  <c r="AH69" i="7"/>
  <c r="AG69" i="7"/>
  <c r="AH70" i="7"/>
  <c r="AG70" i="7"/>
  <c r="AH71" i="7"/>
  <c r="AG71" i="7"/>
  <c r="AH72" i="7"/>
  <c r="AG72" i="7"/>
  <c r="AH73" i="7"/>
  <c r="AG73" i="7"/>
  <c r="AM390" i="7"/>
  <c r="K390" i="7"/>
  <c r="L390" i="7"/>
  <c r="M390" i="7"/>
  <c r="N390" i="7"/>
  <c r="O390" i="7"/>
  <c r="P390" i="7"/>
  <c r="U390" i="7"/>
  <c r="V390" i="7"/>
  <c r="W390" i="7"/>
  <c r="X390" i="7"/>
  <c r="AC390" i="7"/>
  <c r="AD390" i="7"/>
  <c r="AE390" i="7"/>
  <c r="AF390" i="7"/>
  <c r="AH390" i="7"/>
  <c r="AI390" i="7"/>
  <c r="AJ390" i="7"/>
  <c r="AK390" i="7"/>
  <c r="AL390" i="7"/>
  <c r="O393" i="7"/>
  <c r="AL567" i="7"/>
  <c r="AH567" i="7"/>
  <c r="AC567" i="7"/>
  <c r="L501" i="7"/>
  <c r="P501" i="7"/>
  <c r="X501" i="7"/>
  <c r="AF501" i="7"/>
  <c r="AK501" i="7"/>
  <c r="O502" i="7"/>
  <c r="AE502" i="7"/>
  <c r="L503" i="7"/>
  <c r="P503" i="7"/>
  <c r="X503" i="7"/>
  <c r="AF503" i="7"/>
  <c r="AK503" i="7"/>
  <c r="U504" i="7"/>
  <c r="AH504" i="7"/>
  <c r="K505" i="7"/>
  <c r="L505" i="7"/>
  <c r="M505" i="7"/>
  <c r="N505" i="7"/>
  <c r="O505" i="7"/>
  <c r="P505" i="7"/>
  <c r="U505" i="7"/>
  <c r="V505" i="7"/>
  <c r="W505" i="7"/>
  <c r="X505" i="7"/>
  <c r="AC505" i="7"/>
  <c r="AD505" i="7"/>
  <c r="AE505" i="7"/>
  <c r="AF505" i="7"/>
  <c r="AH505" i="7"/>
  <c r="AI505" i="7"/>
  <c r="AJ505" i="7"/>
  <c r="AK505" i="7"/>
  <c r="AL505" i="7"/>
  <c r="O506" i="7"/>
  <c r="AE506" i="7"/>
  <c r="L507" i="7"/>
  <c r="P507" i="7"/>
  <c r="X507" i="7"/>
  <c r="AF507" i="7"/>
  <c r="AK507" i="7"/>
  <c r="U508" i="7"/>
  <c r="AH508" i="7"/>
  <c r="AF509" i="7"/>
  <c r="K511" i="7"/>
  <c r="L511" i="7"/>
  <c r="M511" i="7"/>
  <c r="N511" i="7"/>
  <c r="O511" i="7"/>
  <c r="P511" i="7"/>
  <c r="U511" i="7"/>
  <c r="V511" i="7"/>
  <c r="W511" i="7"/>
  <c r="X511" i="7"/>
  <c r="AC511" i="7"/>
  <c r="AD511" i="7"/>
  <c r="AE511" i="7"/>
  <c r="AF511" i="7"/>
  <c r="AH511" i="7"/>
  <c r="AI511" i="7"/>
  <c r="AJ511" i="7"/>
  <c r="AK511" i="7"/>
  <c r="AL511" i="7"/>
  <c r="O512" i="7"/>
  <c r="AE512" i="7"/>
  <c r="L513" i="7"/>
  <c r="P513" i="7"/>
  <c r="X513" i="7"/>
  <c r="AF513" i="7"/>
  <c r="AK513" i="7"/>
  <c r="U514" i="7"/>
  <c r="AH514" i="7"/>
  <c r="L515" i="7"/>
  <c r="P515" i="7"/>
  <c r="X515" i="7"/>
  <c r="AF515" i="7"/>
  <c r="AK515" i="7"/>
  <c r="O516" i="7"/>
  <c r="AE516" i="7"/>
  <c r="K517" i="7"/>
  <c r="L517" i="7"/>
  <c r="M517" i="7"/>
  <c r="N517" i="7"/>
  <c r="O517" i="7"/>
  <c r="P517" i="7"/>
  <c r="U517" i="7"/>
  <c r="V517" i="7"/>
  <c r="W517" i="7"/>
  <c r="X517" i="7"/>
  <c r="AC517" i="7"/>
  <c r="AD517" i="7"/>
  <c r="AE517" i="7"/>
  <c r="AF517" i="7"/>
  <c r="AH517" i="7"/>
  <c r="AI517" i="7"/>
  <c r="AJ517" i="7"/>
  <c r="AK517" i="7"/>
  <c r="AL517" i="7"/>
  <c r="U518" i="7"/>
  <c r="AH518" i="7"/>
  <c r="L519" i="7"/>
  <c r="P519" i="7"/>
  <c r="X519" i="7"/>
  <c r="AF519" i="7"/>
  <c r="AK519" i="7"/>
  <c r="O520" i="7"/>
  <c r="AE520" i="7"/>
  <c r="L521" i="7"/>
  <c r="P521" i="7"/>
  <c r="X521" i="7"/>
  <c r="AF521" i="7"/>
  <c r="AK521" i="7"/>
  <c r="U522" i="7"/>
  <c r="AH522" i="7"/>
  <c r="K523" i="7"/>
  <c r="L523" i="7"/>
  <c r="M523" i="7"/>
  <c r="N523" i="7"/>
  <c r="O523" i="7"/>
  <c r="P523" i="7"/>
  <c r="U523" i="7"/>
  <c r="V523" i="7"/>
  <c r="W523" i="7"/>
  <c r="X523" i="7"/>
  <c r="AC523" i="7"/>
  <c r="AD523" i="7"/>
  <c r="AE523" i="7"/>
  <c r="AF523" i="7"/>
  <c r="AH523" i="7"/>
  <c r="AI523" i="7"/>
  <c r="AJ523" i="7"/>
  <c r="AK523" i="7"/>
  <c r="AL523" i="7"/>
  <c r="O524" i="7"/>
  <c r="AE524" i="7"/>
  <c r="L525" i="7"/>
  <c r="P525" i="7"/>
  <c r="X525" i="7"/>
  <c r="AF525" i="7"/>
  <c r="AK525" i="7"/>
  <c r="U526" i="7"/>
  <c r="AH526" i="7"/>
  <c r="L527" i="7"/>
  <c r="P527" i="7"/>
  <c r="X527" i="7"/>
  <c r="AF527" i="7"/>
  <c r="AK527" i="7"/>
  <c r="O528" i="7"/>
  <c r="AE528" i="7"/>
  <c r="K529" i="7"/>
  <c r="L529" i="7"/>
  <c r="M529" i="7"/>
  <c r="N529" i="7"/>
  <c r="O529" i="7"/>
  <c r="P529" i="7"/>
  <c r="U529" i="7"/>
  <c r="V529" i="7"/>
  <c r="W529" i="7"/>
  <c r="X529" i="7"/>
  <c r="AC529" i="7"/>
  <c r="AD529" i="7"/>
  <c r="AE529" i="7"/>
  <c r="AF529" i="7"/>
  <c r="AH529" i="7"/>
  <c r="AI529" i="7"/>
  <c r="AJ529" i="7"/>
  <c r="AK529" i="7"/>
  <c r="AL529" i="7"/>
  <c r="U530" i="7"/>
  <c r="AH530" i="7"/>
  <c r="L531" i="7"/>
  <c r="P531" i="7"/>
  <c r="X531" i="7"/>
  <c r="AF531" i="7"/>
  <c r="AK531" i="7"/>
  <c r="O532" i="7"/>
  <c r="AE532" i="7"/>
  <c r="L533" i="7"/>
  <c r="P533" i="7"/>
  <c r="X533" i="7"/>
  <c r="AF533" i="7"/>
  <c r="AK533" i="7"/>
  <c r="U534" i="7"/>
  <c r="AH534" i="7"/>
  <c r="K535" i="7"/>
  <c r="L535" i="7"/>
  <c r="M535" i="7"/>
  <c r="N535" i="7"/>
  <c r="O535" i="7"/>
  <c r="P535" i="7"/>
  <c r="U535" i="7"/>
  <c r="V535" i="7"/>
  <c r="W535" i="7"/>
  <c r="X535" i="7"/>
  <c r="AC535" i="7"/>
  <c r="AD535" i="7"/>
  <c r="AE535" i="7"/>
  <c r="AF535" i="7"/>
  <c r="AH535" i="7"/>
  <c r="AI535" i="7"/>
  <c r="AJ535" i="7"/>
  <c r="AK535" i="7"/>
  <c r="AL535" i="7"/>
  <c r="O536" i="7"/>
  <c r="AE536" i="7"/>
  <c r="L537" i="7"/>
  <c r="P537" i="7"/>
  <c r="X537" i="7"/>
  <c r="AF537" i="7"/>
  <c r="AK537" i="7"/>
  <c r="U538" i="7"/>
  <c r="AH538" i="7"/>
  <c r="L539" i="7"/>
  <c r="P539" i="7"/>
  <c r="X539" i="7"/>
  <c r="AF539" i="7"/>
  <c r="AK539" i="7"/>
  <c r="M540" i="7"/>
  <c r="U540" i="7"/>
  <c r="AC540" i="7"/>
  <c r="AH540" i="7"/>
  <c r="AL540" i="7"/>
  <c r="K541" i="7"/>
  <c r="L541" i="7"/>
  <c r="M541" i="7"/>
  <c r="N541" i="7"/>
  <c r="O541" i="7"/>
  <c r="P541" i="7"/>
  <c r="U541" i="7"/>
  <c r="V541" i="7"/>
  <c r="W541" i="7"/>
  <c r="X541" i="7"/>
  <c r="AC541" i="7"/>
  <c r="AD541" i="7"/>
  <c r="AE541" i="7"/>
  <c r="AF541" i="7"/>
  <c r="AH541" i="7"/>
  <c r="AI541" i="7"/>
  <c r="AJ541" i="7"/>
  <c r="AK541" i="7"/>
  <c r="AL541" i="7"/>
  <c r="K542" i="7"/>
  <c r="O542" i="7"/>
  <c r="W542" i="7"/>
  <c r="AE542" i="7"/>
  <c r="AJ542" i="7"/>
  <c r="L543" i="7"/>
  <c r="P543" i="7"/>
  <c r="X543" i="7"/>
  <c r="AF543" i="7"/>
  <c r="AK543" i="7"/>
  <c r="M544" i="7"/>
  <c r="U544" i="7"/>
  <c r="AC544" i="7"/>
  <c r="AH544" i="7"/>
  <c r="AL544" i="7"/>
  <c r="L545" i="7"/>
  <c r="N545" i="7"/>
  <c r="P545" i="7"/>
  <c r="V545" i="7"/>
  <c r="X545" i="7"/>
  <c r="AD545" i="7"/>
  <c r="AF545" i="7"/>
  <c r="AI545" i="7"/>
  <c r="AK545" i="7"/>
  <c r="K546" i="7"/>
  <c r="O546" i="7"/>
  <c r="W546" i="7"/>
  <c r="AE546" i="7"/>
  <c r="AJ546" i="7"/>
  <c r="K547" i="7"/>
  <c r="L547" i="7"/>
  <c r="M547" i="7"/>
  <c r="N547" i="7"/>
  <c r="O547" i="7"/>
  <c r="P547" i="7"/>
  <c r="U547" i="7"/>
  <c r="V547" i="7"/>
  <c r="W547" i="7"/>
  <c r="X547" i="7"/>
  <c r="AC547" i="7"/>
  <c r="AD547" i="7"/>
  <c r="AE547" i="7"/>
  <c r="AF547" i="7"/>
  <c r="AH547" i="7"/>
  <c r="AI547" i="7"/>
  <c r="AJ547" i="7"/>
  <c r="AK547" i="7"/>
  <c r="AL547" i="7"/>
  <c r="M548" i="7"/>
  <c r="U548" i="7"/>
  <c r="AC548" i="7"/>
  <c r="AH548" i="7"/>
  <c r="AL548" i="7"/>
  <c r="L549" i="7"/>
  <c r="N549" i="7"/>
  <c r="P549" i="7"/>
  <c r="V549" i="7"/>
  <c r="X549" i="7"/>
  <c r="AD549" i="7"/>
  <c r="AF549" i="7"/>
  <c r="AI549" i="7"/>
  <c r="AK549" i="7"/>
  <c r="K550" i="7"/>
  <c r="O550" i="7"/>
  <c r="W550" i="7"/>
  <c r="AE550" i="7"/>
  <c r="AJ550" i="7"/>
  <c r="L551" i="7"/>
  <c r="N551" i="7"/>
  <c r="P551" i="7"/>
  <c r="V551" i="7"/>
  <c r="X551" i="7"/>
  <c r="AD551" i="7"/>
  <c r="AF551" i="7"/>
  <c r="AI551" i="7"/>
  <c r="AK551" i="7"/>
  <c r="M552" i="7"/>
  <c r="U552" i="7"/>
  <c r="AC552" i="7"/>
  <c r="AH552" i="7"/>
  <c r="AL552" i="7"/>
  <c r="K553" i="7"/>
  <c r="L553" i="7"/>
  <c r="M553" i="7"/>
  <c r="N553" i="7"/>
  <c r="O553" i="7"/>
  <c r="P553" i="7"/>
  <c r="U553" i="7"/>
  <c r="V553" i="7"/>
  <c r="W553" i="7"/>
  <c r="X553" i="7"/>
  <c r="AC553" i="7"/>
  <c r="AD553" i="7"/>
  <c r="AE553" i="7"/>
  <c r="AF553" i="7"/>
  <c r="AH553" i="7"/>
  <c r="AI553" i="7"/>
  <c r="AJ553" i="7"/>
  <c r="AK553" i="7"/>
  <c r="AL553" i="7"/>
  <c r="K554" i="7"/>
  <c r="O554" i="7"/>
  <c r="W554" i="7"/>
  <c r="AE554" i="7"/>
  <c r="AJ554" i="7"/>
  <c r="L555" i="7"/>
  <c r="N555" i="7"/>
  <c r="P555" i="7"/>
  <c r="V555" i="7"/>
  <c r="X555" i="7"/>
  <c r="AD555" i="7"/>
  <c r="AF555" i="7"/>
  <c r="AI555" i="7"/>
  <c r="AK555" i="7"/>
  <c r="M556" i="7"/>
  <c r="U556" i="7"/>
  <c r="AC556" i="7"/>
  <c r="AH556" i="7"/>
  <c r="AL556" i="7"/>
  <c r="L557" i="7"/>
  <c r="N557" i="7"/>
  <c r="P557" i="7"/>
  <c r="V557" i="7"/>
  <c r="X557" i="7"/>
  <c r="AD557" i="7"/>
  <c r="AF557" i="7"/>
  <c r="AI557" i="7"/>
  <c r="AK557" i="7"/>
  <c r="K558" i="7"/>
  <c r="O558" i="7"/>
  <c r="W558" i="7"/>
  <c r="AE558" i="7"/>
  <c r="AJ558" i="7"/>
  <c r="K559" i="7"/>
  <c r="L559" i="7"/>
  <c r="M559" i="7"/>
  <c r="N559" i="7"/>
  <c r="O559" i="7"/>
  <c r="P559" i="7"/>
  <c r="U559" i="7"/>
  <c r="V559" i="7"/>
  <c r="W559" i="7"/>
  <c r="X559" i="7"/>
  <c r="AC559" i="7"/>
  <c r="AD559" i="7"/>
  <c r="AE559" i="7"/>
  <c r="AF559" i="7"/>
  <c r="AH559" i="7"/>
  <c r="AI559" i="7"/>
  <c r="AJ559" i="7"/>
  <c r="AK559" i="7"/>
  <c r="AL559" i="7"/>
  <c r="M560" i="7"/>
  <c r="U560" i="7"/>
  <c r="AC560" i="7"/>
  <c r="AH560" i="7"/>
  <c r="AL560" i="7"/>
  <c r="L561" i="7"/>
  <c r="N561" i="7"/>
  <c r="P561" i="7"/>
  <c r="V561" i="7"/>
  <c r="X561" i="7"/>
  <c r="AD561" i="7"/>
  <c r="AF561" i="7"/>
  <c r="AI561" i="7"/>
  <c r="AK561" i="7"/>
  <c r="K562" i="7"/>
  <c r="O562" i="7"/>
  <c r="W562" i="7"/>
  <c r="AE562" i="7"/>
  <c r="AJ562" i="7"/>
  <c r="L563" i="7"/>
  <c r="N563" i="7"/>
  <c r="P563" i="7"/>
  <c r="V563" i="7"/>
  <c r="X563" i="7"/>
  <c r="AD563" i="7"/>
  <c r="AF563" i="7"/>
  <c r="AI563" i="7"/>
  <c r="AK563" i="7"/>
  <c r="M564" i="7"/>
  <c r="U564" i="7"/>
  <c r="AC564" i="7"/>
  <c r="AH564" i="7"/>
  <c r="AL564" i="7"/>
  <c r="K565" i="7"/>
  <c r="L565" i="7"/>
  <c r="M565" i="7"/>
  <c r="N565" i="7"/>
  <c r="O565" i="7"/>
  <c r="P565" i="7"/>
  <c r="U565" i="7"/>
  <c r="V565" i="7"/>
  <c r="W565" i="7"/>
  <c r="X565" i="7"/>
  <c r="AC565" i="7"/>
  <c r="AD565" i="7"/>
  <c r="AE565" i="7"/>
  <c r="AF565" i="7"/>
  <c r="AH565" i="7"/>
  <c r="AI565" i="7"/>
  <c r="AJ565" i="7"/>
  <c r="AK565" i="7"/>
  <c r="AL565" i="7"/>
  <c r="K566" i="7"/>
  <c r="O566" i="7"/>
  <c r="W566" i="7"/>
  <c r="AE566" i="7"/>
  <c r="AJ566" i="7"/>
  <c r="L567" i="7"/>
  <c r="N567" i="7"/>
  <c r="P567" i="7"/>
  <c r="V567" i="7"/>
  <c r="AL618" i="7"/>
  <c r="AH618" i="7"/>
  <c r="L568" i="7"/>
  <c r="P568" i="7"/>
  <c r="X568" i="7"/>
  <c r="AF568" i="7"/>
  <c r="AK568" i="7"/>
  <c r="K569" i="7"/>
  <c r="M569" i="7"/>
  <c r="O569" i="7"/>
  <c r="U569" i="7"/>
  <c r="W569" i="7"/>
  <c r="AC569" i="7"/>
  <c r="AE569" i="7"/>
  <c r="AH569" i="7"/>
  <c r="AJ569" i="7"/>
  <c r="AL569" i="7"/>
  <c r="M570" i="7"/>
  <c r="U570" i="7"/>
  <c r="AC570" i="7"/>
  <c r="AH570" i="7"/>
  <c r="AL570" i="7"/>
  <c r="K571" i="7"/>
  <c r="L571" i="7"/>
  <c r="M571" i="7"/>
  <c r="N571" i="7"/>
  <c r="O571" i="7"/>
  <c r="P571" i="7"/>
  <c r="U571" i="7"/>
  <c r="V571" i="7"/>
  <c r="W571" i="7"/>
  <c r="X571" i="7"/>
  <c r="AC571" i="7"/>
  <c r="AD571" i="7"/>
  <c r="AE571" i="7"/>
  <c r="AF571" i="7"/>
  <c r="AH571" i="7"/>
  <c r="AI571" i="7"/>
  <c r="AJ571" i="7"/>
  <c r="AK571" i="7"/>
  <c r="AL571" i="7"/>
  <c r="K572" i="7"/>
  <c r="O572" i="7"/>
  <c r="W572" i="7"/>
  <c r="AE572" i="7"/>
  <c r="AJ572" i="7"/>
  <c r="K573" i="7"/>
  <c r="M573" i="7"/>
  <c r="O573" i="7"/>
  <c r="U573" i="7"/>
  <c r="W573" i="7"/>
  <c r="AC573" i="7"/>
  <c r="AE573" i="7"/>
  <c r="AH573" i="7"/>
  <c r="AJ573" i="7"/>
  <c r="AL573" i="7"/>
  <c r="L574" i="7"/>
  <c r="P574" i="7"/>
  <c r="X574" i="7"/>
  <c r="AF574" i="7"/>
  <c r="AK574" i="7"/>
  <c r="K575" i="7"/>
  <c r="M575" i="7"/>
  <c r="O575" i="7"/>
  <c r="U575" i="7"/>
  <c r="W575" i="7"/>
  <c r="AC575" i="7"/>
  <c r="AE575" i="7"/>
  <c r="AH575" i="7"/>
  <c r="AJ575" i="7"/>
  <c r="AL575" i="7"/>
  <c r="M576" i="7"/>
  <c r="U576" i="7"/>
  <c r="AC576" i="7"/>
  <c r="AH576" i="7"/>
  <c r="AL576" i="7"/>
  <c r="K577" i="7"/>
  <c r="L577" i="7"/>
  <c r="M577" i="7"/>
  <c r="N577" i="7"/>
  <c r="O577" i="7"/>
  <c r="P577" i="7"/>
  <c r="U577" i="7"/>
  <c r="V577" i="7"/>
  <c r="W577" i="7"/>
  <c r="X577" i="7"/>
  <c r="AC577" i="7"/>
  <c r="AD577" i="7"/>
  <c r="AE577" i="7"/>
  <c r="AF577" i="7"/>
  <c r="AH577" i="7"/>
  <c r="AI577" i="7"/>
  <c r="AJ577" i="7"/>
  <c r="AK577" i="7"/>
  <c r="AL577" i="7"/>
  <c r="K578" i="7"/>
  <c r="O578" i="7"/>
  <c r="W578" i="7"/>
  <c r="AE578" i="7"/>
  <c r="AJ578" i="7"/>
  <c r="K579" i="7"/>
  <c r="M579" i="7"/>
  <c r="O579" i="7"/>
  <c r="U579" i="7"/>
  <c r="W579" i="7"/>
  <c r="AC579" i="7"/>
  <c r="AE579" i="7"/>
  <c r="AH579" i="7"/>
  <c r="AJ579" i="7"/>
  <c r="AL579" i="7"/>
  <c r="L580" i="7"/>
  <c r="P580" i="7"/>
  <c r="X580" i="7"/>
  <c r="AF580" i="7"/>
  <c r="AK580" i="7"/>
  <c r="K581" i="7"/>
  <c r="M581" i="7"/>
  <c r="O581" i="7"/>
  <c r="U581" i="7"/>
  <c r="W581" i="7"/>
  <c r="AC581" i="7"/>
  <c r="AE581" i="7"/>
  <c r="AH581" i="7"/>
  <c r="AJ581" i="7"/>
  <c r="AL581" i="7"/>
  <c r="M582" i="7"/>
  <c r="U582" i="7"/>
  <c r="AC582" i="7"/>
  <c r="AH582" i="7"/>
  <c r="AL582" i="7"/>
  <c r="K583" i="7"/>
  <c r="L583" i="7"/>
  <c r="M583" i="7"/>
  <c r="N583" i="7"/>
  <c r="O583" i="7"/>
  <c r="P583" i="7"/>
  <c r="U583" i="7"/>
  <c r="V583" i="7"/>
  <c r="W583" i="7"/>
  <c r="X583" i="7"/>
  <c r="AC583" i="7"/>
  <c r="AD583" i="7"/>
  <c r="AE583" i="7"/>
  <c r="AF583" i="7"/>
  <c r="AH583" i="7"/>
  <c r="AI583" i="7"/>
  <c r="AJ583" i="7"/>
  <c r="AK583" i="7"/>
  <c r="AL583" i="7"/>
  <c r="K584" i="7"/>
  <c r="O584" i="7"/>
  <c r="W584" i="7"/>
  <c r="AE584" i="7"/>
  <c r="AJ584" i="7"/>
  <c r="K585" i="7"/>
  <c r="M585" i="7"/>
  <c r="O585" i="7"/>
  <c r="U585" i="7"/>
  <c r="W585" i="7"/>
  <c r="AC585" i="7"/>
  <c r="AE585" i="7"/>
  <c r="AH585" i="7"/>
  <c r="AJ585" i="7"/>
  <c r="AL585" i="7"/>
  <c r="L586" i="7"/>
  <c r="P586" i="7"/>
  <c r="X586" i="7"/>
  <c r="AF586" i="7"/>
  <c r="AK586" i="7"/>
  <c r="K587" i="7"/>
  <c r="M587" i="7"/>
  <c r="O587" i="7"/>
  <c r="U587" i="7"/>
  <c r="W587" i="7"/>
  <c r="AC587" i="7"/>
  <c r="AE587" i="7"/>
  <c r="AH587" i="7"/>
  <c r="AJ587" i="7"/>
  <c r="AL587" i="7"/>
  <c r="M588" i="7"/>
  <c r="U588" i="7"/>
  <c r="AC588" i="7"/>
  <c r="AH588" i="7"/>
  <c r="AL588" i="7"/>
  <c r="K589" i="7"/>
  <c r="L589" i="7"/>
  <c r="M589" i="7"/>
  <c r="N589" i="7"/>
  <c r="O589" i="7"/>
  <c r="P589" i="7"/>
  <c r="U589" i="7"/>
  <c r="V589" i="7"/>
  <c r="W589" i="7"/>
  <c r="X589" i="7"/>
  <c r="AC589" i="7"/>
  <c r="AD589" i="7"/>
  <c r="AE589" i="7"/>
  <c r="AF589" i="7"/>
  <c r="AH589" i="7"/>
  <c r="AI589" i="7"/>
  <c r="AJ589" i="7"/>
  <c r="AK589" i="7"/>
  <c r="AL589" i="7"/>
  <c r="K590" i="7"/>
  <c r="O590" i="7"/>
  <c r="W590" i="7"/>
  <c r="AE590" i="7"/>
  <c r="AJ590" i="7"/>
  <c r="K591" i="7"/>
  <c r="M591" i="7"/>
  <c r="O591" i="7"/>
  <c r="U591" i="7"/>
  <c r="W591" i="7"/>
  <c r="AC591" i="7"/>
  <c r="AE591" i="7"/>
  <c r="AH591" i="7"/>
  <c r="AJ591" i="7"/>
  <c r="AL591" i="7"/>
  <c r="L592" i="7"/>
  <c r="P592" i="7"/>
  <c r="X592" i="7"/>
  <c r="AF592" i="7"/>
  <c r="AK592" i="7"/>
  <c r="K593" i="7"/>
  <c r="M593" i="7"/>
  <c r="O593" i="7"/>
  <c r="U593" i="7"/>
  <c r="W593" i="7"/>
  <c r="AC593" i="7"/>
  <c r="AE593" i="7"/>
  <c r="AH593" i="7"/>
  <c r="AJ593" i="7"/>
  <c r="AL593" i="7"/>
  <c r="M594" i="7"/>
  <c r="U594" i="7"/>
  <c r="AC594" i="7"/>
  <c r="AH594" i="7"/>
  <c r="AL594" i="7"/>
  <c r="K595" i="7"/>
  <c r="L595" i="7"/>
  <c r="M595" i="7"/>
  <c r="N595" i="7"/>
  <c r="O595" i="7"/>
  <c r="P595" i="7"/>
  <c r="U595" i="7"/>
  <c r="V595" i="7"/>
  <c r="W595" i="7"/>
  <c r="X595" i="7"/>
  <c r="AC595" i="7"/>
  <c r="AD595" i="7"/>
  <c r="AE595" i="7"/>
  <c r="AF595" i="7"/>
  <c r="AH595" i="7"/>
  <c r="AI595" i="7"/>
  <c r="AJ595" i="7"/>
  <c r="AK595" i="7"/>
  <c r="AL595" i="7"/>
  <c r="K596" i="7"/>
  <c r="O596" i="7"/>
  <c r="W596" i="7"/>
  <c r="AE596" i="7"/>
  <c r="AJ596" i="7"/>
  <c r="K597" i="7"/>
  <c r="M597" i="7"/>
  <c r="O597" i="7"/>
  <c r="U597" i="7"/>
  <c r="W597" i="7"/>
  <c r="AC597" i="7"/>
  <c r="AE597" i="7"/>
  <c r="AH597" i="7"/>
  <c r="AJ597" i="7"/>
  <c r="AL597" i="7"/>
  <c r="L598" i="7"/>
  <c r="P598" i="7"/>
  <c r="X598" i="7"/>
  <c r="AF598" i="7"/>
  <c r="AK598" i="7"/>
  <c r="K599" i="7"/>
  <c r="M599" i="7"/>
  <c r="O599" i="7"/>
  <c r="U599" i="7"/>
  <c r="W599" i="7"/>
  <c r="AC599" i="7"/>
  <c r="AE599" i="7"/>
  <c r="AH599" i="7"/>
  <c r="AJ599" i="7"/>
  <c r="AL599" i="7"/>
  <c r="M600" i="7"/>
  <c r="U600" i="7"/>
  <c r="AC600" i="7"/>
  <c r="AH600" i="7"/>
  <c r="AL600" i="7"/>
  <c r="K601" i="7"/>
  <c r="L601" i="7"/>
  <c r="M601" i="7"/>
  <c r="N601" i="7"/>
  <c r="O601" i="7"/>
  <c r="P601" i="7"/>
  <c r="U601" i="7"/>
  <c r="V601" i="7"/>
  <c r="W601" i="7"/>
  <c r="X601" i="7"/>
  <c r="AC601" i="7"/>
  <c r="AD601" i="7"/>
  <c r="AE601" i="7"/>
  <c r="AF601" i="7"/>
  <c r="AH601" i="7"/>
  <c r="AI601" i="7"/>
  <c r="AJ601" i="7"/>
  <c r="AK601" i="7"/>
  <c r="AL601" i="7"/>
  <c r="K602" i="7"/>
  <c r="O602" i="7"/>
  <c r="W602" i="7"/>
  <c r="AE602" i="7"/>
  <c r="AJ602" i="7"/>
  <c r="K603" i="7"/>
  <c r="M603" i="7"/>
  <c r="O603" i="7"/>
  <c r="U603" i="7"/>
  <c r="W603" i="7"/>
  <c r="AC603" i="7"/>
  <c r="AE603" i="7"/>
  <c r="AH603" i="7"/>
  <c r="AJ603" i="7"/>
  <c r="AL603" i="7"/>
  <c r="L604" i="7"/>
  <c r="P604" i="7"/>
  <c r="X604" i="7"/>
  <c r="AF604" i="7"/>
  <c r="AK604" i="7"/>
  <c r="K605" i="7"/>
  <c r="M605" i="7"/>
  <c r="O605" i="7"/>
  <c r="U605" i="7"/>
  <c r="W605" i="7"/>
  <c r="AC605" i="7"/>
  <c r="AE605" i="7"/>
  <c r="AH605" i="7"/>
  <c r="AJ605" i="7"/>
  <c r="AL605" i="7"/>
  <c r="M606" i="7"/>
  <c r="U606" i="7"/>
  <c r="AC606" i="7"/>
  <c r="AH606" i="7"/>
  <c r="AL606" i="7"/>
  <c r="K607" i="7"/>
  <c r="L607" i="7"/>
  <c r="M607" i="7"/>
  <c r="N607" i="7"/>
  <c r="O607" i="7"/>
  <c r="P607" i="7"/>
  <c r="U607" i="7"/>
  <c r="V607" i="7"/>
  <c r="W607" i="7"/>
  <c r="X607" i="7"/>
  <c r="AC607" i="7"/>
  <c r="AD607" i="7"/>
  <c r="AE607" i="7"/>
  <c r="AF607" i="7"/>
  <c r="AH607" i="7"/>
  <c r="AI607" i="7"/>
  <c r="AJ607" i="7"/>
  <c r="AK607" i="7"/>
  <c r="AL607" i="7"/>
  <c r="K608" i="7"/>
  <c r="O608" i="7"/>
  <c r="W608" i="7"/>
  <c r="AE608" i="7"/>
  <c r="AJ608" i="7"/>
  <c r="K609" i="7"/>
  <c r="M609" i="7"/>
  <c r="O609" i="7"/>
  <c r="U609" i="7"/>
  <c r="W609" i="7"/>
  <c r="AC609" i="7"/>
  <c r="AE609" i="7"/>
  <c r="AH609" i="7"/>
  <c r="AJ609" i="7"/>
  <c r="AL609" i="7"/>
  <c r="L610" i="7"/>
  <c r="P610" i="7"/>
  <c r="X610" i="7"/>
  <c r="AF610" i="7"/>
  <c r="AK610" i="7"/>
  <c r="K611" i="7"/>
  <c r="M611" i="7"/>
  <c r="O611" i="7"/>
  <c r="U611" i="7"/>
  <c r="W611" i="7"/>
  <c r="AC611" i="7"/>
  <c r="AE611" i="7"/>
  <c r="AH611" i="7"/>
  <c r="AJ611" i="7"/>
  <c r="AL611" i="7"/>
  <c r="M612" i="7"/>
  <c r="U612" i="7"/>
  <c r="AC612" i="7"/>
  <c r="AH612" i="7"/>
  <c r="AL612" i="7"/>
  <c r="K613" i="7"/>
  <c r="L613" i="7"/>
  <c r="M613" i="7"/>
  <c r="N613" i="7"/>
  <c r="O613" i="7"/>
  <c r="P613" i="7"/>
  <c r="U613" i="7"/>
  <c r="V613" i="7"/>
  <c r="W613" i="7"/>
  <c r="X613" i="7"/>
  <c r="AC613" i="7"/>
  <c r="AD613" i="7"/>
  <c r="AE613" i="7"/>
  <c r="AF613" i="7"/>
  <c r="AH613" i="7"/>
  <c r="AI613" i="7"/>
  <c r="AJ613" i="7"/>
  <c r="AK613" i="7"/>
  <c r="AL613" i="7"/>
  <c r="K614" i="7"/>
  <c r="O614" i="7"/>
  <c r="W614" i="7"/>
  <c r="AE614" i="7"/>
  <c r="AJ614" i="7"/>
  <c r="K615" i="7"/>
  <c r="M615" i="7"/>
  <c r="O615" i="7"/>
  <c r="U615" i="7"/>
  <c r="W615" i="7"/>
  <c r="AC615" i="7"/>
  <c r="AE615" i="7"/>
  <c r="AH615" i="7"/>
  <c r="AJ615" i="7"/>
  <c r="AL615" i="7"/>
  <c r="L616" i="7"/>
  <c r="P616" i="7"/>
  <c r="X616" i="7"/>
  <c r="AF616" i="7"/>
  <c r="AK616" i="7"/>
  <c r="K617" i="7"/>
  <c r="M617" i="7"/>
  <c r="O617" i="7"/>
  <c r="U617" i="7"/>
  <c r="W617" i="7"/>
  <c r="AC617" i="7"/>
  <c r="AE617" i="7"/>
  <c r="AH617" i="7"/>
  <c r="AJ617" i="7"/>
  <c r="AL617" i="7"/>
  <c r="M618" i="7"/>
  <c r="U618" i="7"/>
  <c r="AC618" i="7"/>
  <c r="AK644" i="7"/>
  <c r="AF644" i="7"/>
  <c r="X644" i="7"/>
  <c r="U644" i="7"/>
  <c r="O644" i="7"/>
  <c r="K619" i="7"/>
  <c r="L619" i="7"/>
  <c r="M619" i="7"/>
  <c r="N619" i="7"/>
  <c r="O619" i="7"/>
  <c r="P619" i="7"/>
  <c r="U619" i="7"/>
  <c r="V619" i="7"/>
  <c r="W619" i="7"/>
  <c r="X619" i="7"/>
  <c r="AC619" i="7"/>
  <c r="AD619" i="7"/>
  <c r="AE619" i="7"/>
  <c r="AF619" i="7"/>
  <c r="AH619" i="7"/>
  <c r="AI619" i="7"/>
  <c r="AJ619" i="7"/>
  <c r="AK619" i="7"/>
  <c r="AL619" i="7"/>
  <c r="K620" i="7"/>
  <c r="M620" i="7"/>
  <c r="O620" i="7"/>
  <c r="U620" i="7"/>
  <c r="W620" i="7"/>
  <c r="AC620" i="7"/>
  <c r="AE620" i="7"/>
  <c r="AH620" i="7"/>
  <c r="AJ620" i="7"/>
  <c r="AL620" i="7"/>
  <c r="L621" i="7"/>
  <c r="N621" i="7"/>
  <c r="P621" i="7"/>
  <c r="V621" i="7"/>
  <c r="X621" i="7"/>
  <c r="AD621" i="7"/>
  <c r="AF621" i="7"/>
  <c r="AI621" i="7"/>
  <c r="AK621" i="7"/>
  <c r="K622" i="7"/>
  <c r="M622" i="7"/>
  <c r="O622" i="7"/>
  <c r="U622" i="7"/>
  <c r="W622" i="7"/>
  <c r="AC622" i="7"/>
  <c r="AE622" i="7"/>
  <c r="AH622" i="7"/>
  <c r="AJ622" i="7"/>
  <c r="AL622" i="7"/>
  <c r="L623" i="7"/>
  <c r="N623" i="7"/>
  <c r="P623" i="7"/>
  <c r="V623" i="7"/>
  <c r="X623" i="7"/>
  <c r="AD623" i="7"/>
  <c r="AF623" i="7"/>
  <c r="AI623" i="7"/>
  <c r="AK623" i="7"/>
  <c r="K624" i="7"/>
  <c r="M624" i="7"/>
  <c r="O624" i="7"/>
  <c r="U624" i="7"/>
  <c r="W624" i="7"/>
  <c r="AC624" i="7"/>
  <c r="AE624" i="7"/>
  <c r="AH624" i="7"/>
  <c r="AJ624" i="7"/>
  <c r="AL624" i="7"/>
  <c r="K625" i="7"/>
  <c r="L625" i="7"/>
  <c r="M625" i="7"/>
  <c r="N625" i="7"/>
  <c r="O625" i="7"/>
  <c r="P625" i="7"/>
  <c r="U625" i="7"/>
  <c r="V625" i="7"/>
  <c r="W625" i="7"/>
  <c r="X625" i="7"/>
  <c r="AC625" i="7"/>
  <c r="AD625" i="7"/>
  <c r="AE625" i="7"/>
  <c r="AF625" i="7"/>
  <c r="AH625" i="7"/>
  <c r="AI625" i="7"/>
  <c r="AJ625" i="7"/>
  <c r="AK625" i="7"/>
  <c r="AL625" i="7"/>
  <c r="K626" i="7"/>
  <c r="M626" i="7"/>
  <c r="O626" i="7"/>
  <c r="U626" i="7"/>
  <c r="W626" i="7"/>
  <c r="AC626" i="7"/>
  <c r="AE626" i="7"/>
  <c r="AH626" i="7"/>
  <c r="AJ626" i="7"/>
  <c r="AL626" i="7"/>
  <c r="L627" i="7"/>
  <c r="N627" i="7"/>
  <c r="P627" i="7"/>
  <c r="V627" i="7"/>
  <c r="X627" i="7"/>
  <c r="AD627" i="7"/>
  <c r="AF627" i="7"/>
  <c r="AI627" i="7"/>
  <c r="AK627" i="7"/>
  <c r="K628" i="7"/>
  <c r="M628" i="7"/>
  <c r="O628" i="7"/>
  <c r="U628" i="7"/>
  <c r="W628" i="7"/>
  <c r="AC628" i="7"/>
  <c r="AE628" i="7"/>
  <c r="AH628" i="7"/>
  <c r="AJ628" i="7"/>
  <c r="AL628" i="7"/>
  <c r="L629" i="7"/>
  <c r="N629" i="7"/>
  <c r="P629" i="7"/>
  <c r="V629" i="7"/>
  <c r="X629" i="7"/>
  <c r="AD629" i="7"/>
  <c r="AF629" i="7"/>
  <c r="AI629" i="7"/>
  <c r="AK629" i="7"/>
  <c r="K630" i="7"/>
  <c r="M630" i="7"/>
  <c r="O630" i="7"/>
  <c r="U630" i="7"/>
  <c r="W630" i="7"/>
  <c r="AC630" i="7"/>
  <c r="AE630" i="7"/>
  <c r="AH630" i="7"/>
  <c r="AJ630" i="7"/>
  <c r="AL630" i="7"/>
  <c r="K631" i="7"/>
  <c r="L631" i="7"/>
  <c r="M631" i="7"/>
  <c r="N631" i="7"/>
  <c r="O631" i="7"/>
  <c r="P631" i="7"/>
  <c r="U631" i="7"/>
  <c r="V631" i="7"/>
  <c r="W631" i="7"/>
  <c r="X631" i="7"/>
  <c r="AC631" i="7"/>
  <c r="AD631" i="7"/>
  <c r="AE631" i="7"/>
  <c r="AF631" i="7"/>
  <c r="AH631" i="7"/>
  <c r="AI631" i="7"/>
  <c r="AJ631" i="7"/>
  <c r="AK631" i="7"/>
  <c r="AL631" i="7"/>
  <c r="K632" i="7"/>
  <c r="M632" i="7"/>
  <c r="O632" i="7"/>
  <c r="U632" i="7"/>
  <c r="W632" i="7"/>
  <c r="AC632" i="7"/>
  <c r="AE632" i="7"/>
  <c r="AH632" i="7"/>
  <c r="AJ632" i="7"/>
  <c r="AL632" i="7"/>
  <c r="L633" i="7"/>
  <c r="N633" i="7"/>
  <c r="P633" i="7"/>
  <c r="V633" i="7"/>
  <c r="X633" i="7"/>
  <c r="AD633" i="7"/>
  <c r="AF633" i="7"/>
  <c r="AI633" i="7"/>
  <c r="AK633" i="7"/>
  <c r="K634" i="7"/>
  <c r="M634" i="7"/>
  <c r="O634" i="7"/>
  <c r="U634" i="7"/>
  <c r="W634" i="7"/>
  <c r="AC634" i="7"/>
  <c r="AE634" i="7"/>
  <c r="AH634" i="7"/>
  <c r="AJ634" i="7"/>
  <c r="AL634" i="7"/>
  <c r="L635" i="7"/>
  <c r="N635" i="7"/>
  <c r="P635" i="7"/>
  <c r="V635" i="7"/>
  <c r="X635" i="7"/>
  <c r="AD635" i="7"/>
  <c r="AF635" i="7"/>
  <c r="AI635" i="7"/>
  <c r="AK635" i="7"/>
  <c r="K636" i="7"/>
  <c r="M636" i="7"/>
  <c r="O636" i="7"/>
  <c r="U636" i="7"/>
  <c r="W636" i="7"/>
  <c r="AC636" i="7"/>
  <c r="AE636" i="7"/>
  <c r="AH636" i="7"/>
  <c r="AJ636" i="7"/>
  <c r="AL636" i="7"/>
  <c r="K637" i="7"/>
  <c r="L637" i="7"/>
  <c r="M637" i="7"/>
  <c r="N637" i="7"/>
  <c r="O637" i="7"/>
  <c r="P637" i="7"/>
  <c r="U637" i="7"/>
  <c r="V637" i="7"/>
  <c r="W637" i="7"/>
  <c r="X637" i="7"/>
  <c r="AC637" i="7"/>
  <c r="AD637" i="7"/>
  <c r="AE637" i="7"/>
  <c r="AF637" i="7"/>
  <c r="AH637" i="7"/>
  <c r="AI637" i="7"/>
  <c r="AJ637" i="7"/>
  <c r="AK637" i="7"/>
  <c r="AL637" i="7"/>
  <c r="K638" i="7"/>
  <c r="M638" i="7"/>
  <c r="O638" i="7"/>
  <c r="U638" i="7"/>
  <c r="W638" i="7"/>
  <c r="AC638" i="7"/>
  <c r="AE638" i="7"/>
  <c r="AH638" i="7"/>
  <c r="AJ638" i="7"/>
  <c r="AL638" i="7"/>
  <c r="L639" i="7"/>
  <c r="N639" i="7"/>
  <c r="P639" i="7"/>
  <c r="V639" i="7"/>
  <c r="X639" i="7"/>
  <c r="AD639" i="7"/>
  <c r="AF639" i="7"/>
  <c r="AI639" i="7"/>
  <c r="AK639" i="7"/>
  <c r="K640" i="7"/>
  <c r="M640" i="7"/>
  <c r="O640" i="7"/>
  <c r="U640" i="7"/>
  <c r="W640" i="7"/>
  <c r="AC640" i="7"/>
  <c r="AE640" i="7"/>
  <c r="AH640" i="7"/>
  <c r="AJ640" i="7"/>
  <c r="AL640" i="7"/>
  <c r="L641" i="7"/>
  <c r="N641" i="7"/>
  <c r="P641" i="7"/>
  <c r="V641" i="7"/>
  <c r="X641" i="7"/>
  <c r="AD641" i="7"/>
  <c r="AF641" i="7"/>
  <c r="AI641" i="7"/>
  <c r="AK641" i="7"/>
  <c r="K642" i="7"/>
  <c r="M642" i="7"/>
  <c r="O642" i="7"/>
  <c r="U642" i="7"/>
  <c r="W642" i="7"/>
  <c r="AC642" i="7"/>
  <c r="AE642" i="7"/>
  <c r="AH642" i="7"/>
  <c r="AJ642" i="7"/>
  <c r="AL642" i="7"/>
  <c r="K643" i="7"/>
  <c r="L643" i="7"/>
  <c r="M643" i="7"/>
  <c r="N643" i="7"/>
  <c r="O643" i="7"/>
  <c r="P643" i="7"/>
  <c r="U643" i="7"/>
  <c r="V643" i="7"/>
  <c r="W643" i="7"/>
  <c r="X643" i="7"/>
  <c r="AC643" i="7"/>
  <c r="AD643" i="7"/>
  <c r="AE643" i="7"/>
  <c r="AF643" i="7"/>
  <c r="AH643" i="7"/>
  <c r="AI643" i="7"/>
  <c r="AJ643" i="7"/>
  <c r="AK643" i="7"/>
  <c r="AL643" i="7"/>
  <c r="K644" i="7"/>
  <c r="M644" i="7"/>
  <c r="K645" i="7"/>
  <c r="M645" i="7"/>
  <c r="O645" i="7"/>
  <c r="U645" i="7"/>
  <c r="W645" i="7"/>
  <c r="AC645" i="7"/>
  <c r="AE645" i="7"/>
  <c r="AH645" i="7"/>
  <c r="AJ645" i="7"/>
  <c r="AL645" i="7"/>
  <c r="K646" i="7"/>
  <c r="M646" i="7"/>
  <c r="O646" i="7"/>
  <c r="U646" i="7"/>
  <c r="W646" i="7"/>
  <c r="AC646" i="7"/>
  <c r="AE646" i="7"/>
  <c r="AH646" i="7"/>
  <c r="AJ646" i="7"/>
  <c r="AL646" i="7"/>
  <c r="K647" i="7"/>
  <c r="M647" i="7"/>
  <c r="O647" i="7"/>
  <c r="U647" i="7"/>
  <c r="W647" i="7"/>
  <c r="AC647" i="7"/>
  <c r="AE647" i="7"/>
  <c r="AH647" i="7"/>
  <c r="AJ647" i="7"/>
  <c r="AL647" i="7"/>
  <c r="L648" i="7"/>
  <c r="N648" i="7"/>
  <c r="P648" i="7"/>
  <c r="V648" i="7"/>
  <c r="X648" i="7"/>
  <c r="AD648" i="7"/>
  <c r="AF648" i="7"/>
  <c r="AI648" i="7"/>
  <c r="AK648" i="7"/>
  <c r="K649" i="7"/>
  <c r="L649" i="7"/>
  <c r="M649" i="7"/>
  <c r="N649" i="7"/>
  <c r="O649" i="7"/>
  <c r="P649" i="7"/>
  <c r="U649" i="7"/>
  <c r="V649" i="7"/>
  <c r="W649" i="7"/>
  <c r="X649" i="7"/>
  <c r="AC649" i="7"/>
  <c r="AD649" i="7"/>
  <c r="AE649" i="7"/>
  <c r="AF649" i="7"/>
  <c r="AH649" i="7"/>
  <c r="AI649" i="7"/>
  <c r="AJ649" i="7"/>
  <c r="AK649" i="7"/>
  <c r="AL649" i="7"/>
  <c r="L650" i="7"/>
  <c r="N650" i="7"/>
  <c r="P650" i="7"/>
  <c r="V650" i="7"/>
  <c r="X650" i="7"/>
  <c r="AD650" i="7"/>
  <c r="AF650" i="7"/>
  <c r="AI650" i="7"/>
  <c r="AK650" i="7"/>
  <c r="K651" i="7"/>
  <c r="M651" i="7"/>
  <c r="O651" i="7"/>
  <c r="U651" i="7"/>
  <c r="W651" i="7"/>
  <c r="AC651" i="7"/>
  <c r="AE651" i="7"/>
  <c r="AH651" i="7"/>
  <c r="AJ651" i="7"/>
  <c r="AL651" i="7"/>
  <c r="K652" i="7"/>
  <c r="M652" i="7"/>
  <c r="O652" i="7"/>
  <c r="U652" i="7"/>
  <c r="W652" i="7"/>
  <c r="AC652" i="7"/>
  <c r="AE652" i="7"/>
  <c r="AH652" i="7"/>
  <c r="AJ652" i="7"/>
  <c r="AL652" i="7"/>
  <c r="K653" i="7"/>
  <c r="M653" i="7"/>
  <c r="O653" i="7"/>
  <c r="U653" i="7"/>
  <c r="W653" i="7"/>
  <c r="AC653" i="7"/>
  <c r="AE653" i="7"/>
  <c r="AH653" i="7"/>
  <c r="AJ653" i="7"/>
  <c r="AL653" i="7"/>
  <c r="L654" i="7"/>
  <c r="N654" i="7"/>
  <c r="P654" i="7"/>
  <c r="V654" i="7"/>
  <c r="X654" i="7"/>
  <c r="AD654" i="7"/>
  <c r="AF654" i="7"/>
  <c r="AI654" i="7"/>
  <c r="AK654" i="7"/>
  <c r="K655" i="7"/>
  <c r="L655" i="7"/>
  <c r="M655" i="7"/>
  <c r="N655" i="7"/>
  <c r="O655" i="7"/>
  <c r="P655" i="7"/>
  <c r="U655" i="7"/>
  <c r="V655" i="7"/>
  <c r="W655" i="7"/>
  <c r="X655" i="7"/>
  <c r="AC655" i="7"/>
  <c r="AD655" i="7"/>
  <c r="AE655" i="7"/>
  <c r="AF655" i="7"/>
  <c r="AH655" i="7"/>
  <c r="AI655" i="7"/>
  <c r="AJ655" i="7"/>
  <c r="AK655" i="7"/>
  <c r="AL655" i="7"/>
  <c r="L656" i="7"/>
  <c r="N656" i="7"/>
  <c r="P656" i="7"/>
  <c r="V656" i="7"/>
  <c r="X656" i="7"/>
  <c r="AD656" i="7"/>
  <c r="AF656" i="7"/>
  <c r="AI656" i="7"/>
  <c r="AK656" i="7"/>
  <c r="AH151" i="7"/>
  <c r="AG151" i="7"/>
  <c r="AH152" i="7"/>
  <c r="AG152" i="7"/>
  <c r="AH153" i="7"/>
  <c r="AG153" i="7"/>
  <c r="AH154" i="7"/>
  <c r="AG154" i="7"/>
  <c r="AH155" i="7"/>
  <c r="AG155" i="7"/>
  <c r="AH156" i="7"/>
  <c r="AG156" i="7"/>
  <c r="AH157" i="7"/>
  <c r="AG157" i="7"/>
  <c r="AH158" i="7"/>
  <c r="AG158" i="7"/>
  <c r="AH159" i="7"/>
  <c r="AH161" i="7"/>
  <c r="AG161" i="7"/>
  <c r="AH163" i="7"/>
  <c r="AG163" i="7"/>
  <c r="AH165" i="7"/>
  <c r="AG165" i="7"/>
  <c r="AH166" i="7"/>
  <c r="AG166" i="7"/>
  <c r="AH167" i="7"/>
  <c r="AG167" i="7"/>
  <c r="AH168" i="7"/>
  <c r="AG168" i="7"/>
  <c r="AH169" i="7"/>
  <c r="AG169" i="7"/>
  <c r="AH170" i="7"/>
  <c r="AG170" i="7"/>
  <c r="AH171" i="7"/>
  <c r="AG171" i="7"/>
  <c r="AH172" i="7"/>
  <c r="AG172" i="7"/>
  <c r="AH173" i="7"/>
  <c r="AG173" i="7"/>
  <c r="AH174" i="7"/>
  <c r="AG174" i="7"/>
  <c r="AH175" i="7"/>
  <c r="AG175" i="7"/>
  <c r="AH176" i="7"/>
  <c r="AG176" i="7"/>
  <c r="AH177" i="7"/>
  <c r="AG177" i="7"/>
  <c r="AH178" i="7"/>
  <c r="AG178" i="7"/>
  <c r="AH179" i="7"/>
  <c r="AG179" i="7"/>
  <c r="AH180" i="7"/>
  <c r="AG180" i="7"/>
  <c r="AH181" i="7"/>
  <c r="AG181" i="7"/>
  <c r="AH182" i="7"/>
  <c r="AG182" i="7"/>
  <c r="AH183" i="7"/>
  <c r="AG183" i="7"/>
  <c r="AH184" i="7"/>
  <c r="AG184" i="7"/>
  <c r="AH185" i="7"/>
  <c r="AG185" i="7"/>
  <c r="AH186" i="7"/>
  <c r="AG186" i="7"/>
  <c r="AH187" i="7"/>
  <c r="AG187" i="7"/>
  <c r="AH188" i="7"/>
  <c r="AG188" i="7"/>
  <c r="AH189" i="7"/>
  <c r="AG189" i="7"/>
  <c r="AH190" i="7"/>
  <c r="AG190" i="7"/>
  <c r="AH191" i="7"/>
  <c r="AG191" i="7"/>
  <c r="AH192" i="7"/>
  <c r="AG192" i="7"/>
  <c r="AH193" i="7"/>
  <c r="AG193" i="7"/>
  <c r="AH194" i="7"/>
  <c r="AG194" i="7"/>
  <c r="AH195" i="7"/>
  <c r="AG195" i="7"/>
  <c r="AH196" i="7"/>
  <c r="AG196" i="7"/>
  <c r="AH197" i="7"/>
  <c r="AG197" i="7"/>
  <c r="AH198" i="7"/>
  <c r="AG198" i="7"/>
  <c r="AH199" i="7"/>
  <c r="AG199" i="7"/>
  <c r="AH200" i="7"/>
  <c r="AG200" i="7"/>
  <c r="AH201" i="7"/>
  <c r="AG201" i="7"/>
  <c r="AH202" i="7"/>
  <c r="AG202" i="7"/>
  <c r="AH203" i="7"/>
  <c r="AG203" i="7"/>
  <c r="AH204" i="7"/>
  <c r="AG204" i="7"/>
  <c r="AH205" i="7"/>
  <c r="AG205" i="7"/>
  <c r="AH206" i="7"/>
  <c r="AG206" i="7"/>
  <c r="AH207" i="7"/>
  <c r="AG207" i="7"/>
  <c r="AH208" i="7"/>
  <c r="AG208" i="7"/>
  <c r="AH209" i="7"/>
  <c r="AG209" i="7"/>
  <c r="AH210" i="7"/>
  <c r="AG210" i="7"/>
  <c r="AH211" i="7"/>
  <c r="AG211" i="7"/>
  <c r="AH212" i="7"/>
  <c r="AG212" i="7"/>
  <c r="AH213" i="7"/>
  <c r="AG213" i="7"/>
  <c r="AH214" i="7"/>
  <c r="AG214" i="7"/>
  <c r="AH215" i="7"/>
  <c r="AG215" i="7"/>
  <c r="AH216" i="7"/>
  <c r="AG216" i="7"/>
  <c r="AH217" i="7"/>
  <c r="AG217" i="7"/>
  <c r="AH218" i="7"/>
  <c r="AG218" i="7"/>
  <c r="AH219" i="7"/>
  <c r="AG219" i="7"/>
  <c r="AH220" i="7"/>
  <c r="AG220" i="7"/>
  <c r="AH221" i="7"/>
  <c r="AG221" i="7"/>
  <c r="AH222" i="7"/>
  <c r="AG222" i="7"/>
  <c r="AH223" i="7"/>
  <c r="AG223" i="7"/>
  <c r="AH224" i="7"/>
  <c r="AG224" i="7"/>
  <c r="AH225" i="7"/>
  <c r="AG225" i="7"/>
  <c r="AH226" i="7"/>
  <c r="AG226" i="7"/>
  <c r="AH227" i="7"/>
  <c r="AG227" i="7"/>
  <c r="AH228" i="7"/>
  <c r="AG228" i="7"/>
  <c r="AH229" i="7"/>
  <c r="AG229" i="7"/>
  <c r="AH230" i="7"/>
  <c r="AG230" i="7"/>
  <c r="AH231" i="7"/>
  <c r="AG231" i="7"/>
  <c r="AH232" i="7"/>
  <c r="AG232" i="7"/>
  <c r="AH233" i="7"/>
  <c r="AG233" i="7"/>
  <c r="AH234" i="7"/>
  <c r="AG234" i="7"/>
  <c r="AH235" i="7"/>
  <c r="AG235" i="7"/>
  <c r="AH236" i="7"/>
  <c r="AG236" i="7"/>
  <c r="AH237" i="7"/>
  <c r="AG237" i="7"/>
  <c r="AH238" i="7"/>
  <c r="AG238" i="7"/>
  <c r="AH239" i="7"/>
  <c r="AG239" i="7"/>
  <c r="AH240" i="7"/>
  <c r="AG240" i="7"/>
  <c r="AH241" i="7"/>
  <c r="AG241" i="7"/>
  <c r="AH242" i="7"/>
  <c r="AG242" i="7"/>
  <c r="AH243" i="7"/>
  <c r="AG243" i="7"/>
  <c r="AH244" i="7"/>
  <c r="AG244" i="7"/>
  <c r="AH245" i="7"/>
  <c r="AG245" i="7"/>
  <c r="AH246" i="7"/>
  <c r="AG246" i="7"/>
  <c r="AH247" i="7"/>
  <c r="AG247" i="7"/>
  <c r="AH248" i="7"/>
  <c r="AG248" i="7"/>
  <c r="AH249" i="7"/>
  <c r="AG249" i="7"/>
  <c r="AH250" i="7"/>
  <c r="AG250" i="7"/>
  <c r="AH251" i="7"/>
  <c r="AG251" i="7"/>
  <c r="AH252" i="7"/>
  <c r="AG252" i="7"/>
  <c r="AH253" i="7"/>
  <c r="AG253" i="7"/>
  <c r="AH254" i="7"/>
  <c r="AG254" i="7"/>
  <c r="AH255" i="7"/>
  <c r="AG255" i="7"/>
  <c r="AH256" i="7"/>
  <c r="AG256" i="7"/>
  <c r="AH257" i="7"/>
  <c r="AG257" i="7"/>
  <c r="AH258" i="7"/>
  <c r="AG258" i="7"/>
  <c r="AH259" i="7"/>
  <c r="AG259" i="7"/>
  <c r="AH260" i="7"/>
  <c r="AG260" i="7"/>
  <c r="AH261" i="7"/>
  <c r="AG261" i="7"/>
  <c r="AH262" i="7"/>
  <c r="AG262" i="7"/>
  <c r="AH263" i="7"/>
  <c r="AG263" i="7"/>
  <c r="AH264" i="7"/>
  <c r="AG264" i="7"/>
  <c r="AH265" i="7"/>
  <c r="AG265" i="7"/>
  <c r="AH266" i="7"/>
  <c r="AG266" i="7"/>
  <c r="AH267" i="7"/>
  <c r="AG267" i="7"/>
  <c r="AH268" i="7"/>
  <c r="AG268" i="7"/>
  <c r="AH269" i="7"/>
  <c r="AG269" i="7"/>
  <c r="AH270" i="7"/>
  <c r="AG270" i="7"/>
  <c r="AH271" i="7"/>
  <c r="AG271" i="7"/>
  <c r="AH272" i="7"/>
  <c r="AG272" i="7"/>
  <c r="AH273" i="7"/>
  <c r="AG273" i="7"/>
  <c r="AH274" i="7"/>
  <c r="AG274" i="7"/>
  <c r="AH275" i="7"/>
  <c r="AG275" i="7"/>
  <c r="AH276" i="7"/>
  <c r="AG276" i="7"/>
  <c r="AH277" i="7"/>
  <c r="AG277" i="7"/>
  <c r="AH278" i="7"/>
  <c r="AG278" i="7"/>
  <c r="AH279" i="7"/>
  <c r="AG279" i="7"/>
  <c r="AH280" i="7"/>
  <c r="AG280" i="7"/>
  <c r="AH281" i="7"/>
  <c r="AG281" i="7"/>
  <c r="AH282" i="7"/>
  <c r="AG282" i="7"/>
  <c r="AH283" i="7"/>
  <c r="AG283" i="7"/>
  <c r="AH284" i="7"/>
  <c r="AG284" i="7"/>
  <c r="AH285" i="7"/>
  <c r="AG285" i="7"/>
  <c r="AH286" i="7"/>
  <c r="AG286" i="7"/>
  <c r="AH287" i="7"/>
  <c r="AG287" i="7"/>
  <c r="AH288" i="7"/>
  <c r="AG288" i="7"/>
  <c r="AH289" i="7"/>
  <c r="AG289" i="7"/>
  <c r="AH290" i="7"/>
  <c r="AG290" i="7"/>
  <c r="AH291" i="7"/>
  <c r="AG291" i="7"/>
  <c r="AH292" i="7"/>
  <c r="AG292" i="7"/>
  <c r="AH293" i="7"/>
  <c r="AG293" i="7"/>
  <c r="AH294" i="7"/>
  <c r="AG294" i="7"/>
  <c r="AH295" i="7"/>
  <c r="AG295" i="7"/>
  <c r="AH296" i="7"/>
  <c r="AG296" i="7"/>
  <c r="AH297" i="7"/>
  <c r="AG297" i="7"/>
  <c r="AH298" i="7"/>
  <c r="AG298" i="7"/>
  <c r="AH299" i="7"/>
  <c r="AG299" i="7"/>
  <c r="AH300" i="7"/>
  <c r="AG300" i="7"/>
  <c r="AH301" i="7"/>
  <c r="AG301" i="7"/>
  <c r="AH302" i="7"/>
  <c r="AG302" i="7"/>
  <c r="AH303" i="7"/>
  <c r="AG303" i="7"/>
  <c r="AH304" i="7"/>
  <c r="AG304" i="7"/>
  <c r="AH305" i="7"/>
  <c r="AG305" i="7"/>
  <c r="AH306" i="7"/>
  <c r="AG306" i="7"/>
  <c r="AM383" i="7"/>
  <c r="N383" i="7"/>
  <c r="V383" i="7"/>
  <c r="AC383" i="7"/>
  <c r="AE383" i="7"/>
  <c r="AH383" i="7"/>
  <c r="AJ383" i="7"/>
  <c r="AL383" i="7"/>
  <c r="AM384" i="7"/>
  <c r="K384" i="7"/>
  <c r="L384" i="7"/>
  <c r="M384" i="7"/>
  <c r="N384" i="7"/>
  <c r="O384" i="7"/>
  <c r="P384" i="7"/>
  <c r="U384" i="7"/>
  <c r="V384" i="7"/>
  <c r="W384" i="7"/>
  <c r="X384" i="7"/>
  <c r="AC384" i="7"/>
  <c r="AD384" i="7"/>
  <c r="AE384" i="7"/>
  <c r="AF384" i="7"/>
  <c r="AH384" i="7"/>
  <c r="AI384" i="7"/>
  <c r="AJ384" i="7"/>
  <c r="AK384" i="7"/>
  <c r="AL384" i="7"/>
  <c r="AK385" i="7"/>
  <c r="AF385" i="7"/>
  <c r="M385" i="7"/>
  <c r="U385" i="7"/>
  <c r="AC385" i="7"/>
  <c r="AM386" i="7"/>
  <c r="K386" i="7"/>
  <c r="L386" i="7"/>
  <c r="M386" i="7"/>
  <c r="N386" i="7"/>
  <c r="O386" i="7"/>
  <c r="P386" i="7"/>
  <c r="U386" i="7"/>
  <c r="V386" i="7"/>
  <c r="W386" i="7"/>
  <c r="X386" i="7"/>
  <c r="AC386" i="7"/>
  <c r="AD386" i="7"/>
  <c r="AE386" i="7"/>
  <c r="AF386" i="7"/>
  <c r="AH386" i="7"/>
  <c r="AI386" i="7"/>
  <c r="AJ386" i="7"/>
  <c r="AK386" i="7"/>
  <c r="AL386" i="7"/>
  <c r="K387" i="7"/>
  <c r="M387" i="7"/>
  <c r="O387" i="7"/>
  <c r="U387" i="7"/>
  <c r="W387" i="7"/>
  <c r="AC387" i="7"/>
  <c r="AE387" i="7"/>
  <c r="AH387" i="7"/>
  <c r="AJ387" i="7"/>
  <c r="AL387" i="7"/>
  <c r="AM388" i="7"/>
  <c r="K388" i="7"/>
  <c r="L388" i="7"/>
  <c r="M388" i="7"/>
  <c r="N388" i="7"/>
  <c r="O388" i="7"/>
  <c r="P388" i="7"/>
  <c r="U388" i="7"/>
  <c r="V388" i="7"/>
  <c r="W388" i="7"/>
  <c r="X388" i="7"/>
  <c r="AC388" i="7"/>
  <c r="AD388" i="7"/>
  <c r="AE388" i="7"/>
  <c r="AF388" i="7"/>
  <c r="AH388" i="7"/>
  <c r="AI388" i="7"/>
  <c r="AJ388" i="7"/>
  <c r="AK388" i="7"/>
  <c r="AL388" i="7"/>
  <c r="K389" i="7"/>
  <c r="M389" i="7"/>
  <c r="O389" i="7"/>
  <c r="U389" i="7"/>
  <c r="W389" i="7"/>
  <c r="AC389" i="7"/>
  <c r="AE389" i="7"/>
  <c r="AH389" i="7"/>
  <c r="AJ389" i="7"/>
  <c r="AL389" i="7"/>
  <c r="L391" i="7"/>
  <c r="P391" i="7"/>
  <c r="X391" i="7"/>
  <c r="AF391" i="7"/>
  <c r="AK391" i="7"/>
  <c r="AM392" i="7"/>
  <c r="K392" i="7"/>
  <c r="L392" i="7"/>
  <c r="M392" i="7"/>
  <c r="N392" i="7"/>
  <c r="O392" i="7"/>
  <c r="P392" i="7"/>
  <c r="U392" i="7"/>
  <c r="V392" i="7"/>
  <c r="W392" i="7"/>
  <c r="X392" i="7"/>
  <c r="AC392" i="7"/>
  <c r="AL411" i="7"/>
  <c r="AJ411" i="7"/>
  <c r="AH411" i="7"/>
  <c r="AE411" i="7"/>
  <c r="AC411" i="7"/>
  <c r="W411" i="7"/>
  <c r="U411" i="7"/>
  <c r="O411" i="7"/>
  <c r="AH14" i="7"/>
  <c r="AG14" i="7"/>
  <c r="AG160" i="7"/>
  <c r="AH160" i="7"/>
  <c r="U510" i="7"/>
  <c r="AH510" i="7"/>
  <c r="AM362" i="7"/>
  <c r="AD362" i="7"/>
  <c r="K365" i="7"/>
  <c r="AM365" i="7"/>
  <c r="O365" i="7"/>
  <c r="AE365" i="7"/>
  <c r="M367" i="7"/>
  <c r="AH367" i="7"/>
  <c r="AM367" i="7"/>
  <c r="U367" i="7"/>
  <c r="K369" i="7"/>
  <c r="AM369" i="7"/>
  <c r="O369" i="7"/>
  <c r="AE369" i="7"/>
  <c r="M371" i="7"/>
  <c r="AH371" i="7"/>
  <c r="U371" i="7"/>
  <c r="K373" i="7"/>
  <c r="AM373" i="7"/>
  <c r="O373" i="7"/>
  <c r="AE373" i="7"/>
  <c r="M375" i="7"/>
  <c r="AH375" i="7"/>
  <c r="AM375" i="7"/>
  <c r="U375" i="7"/>
  <c r="W377" i="7"/>
  <c r="AM377" i="7"/>
  <c r="K377" i="7"/>
  <c r="AE377" i="7"/>
  <c r="X427" i="7"/>
  <c r="AE427" i="7"/>
  <c r="AE435" i="7"/>
  <c r="X435" i="7"/>
  <c r="AC441" i="7"/>
  <c r="AL441" i="7"/>
  <c r="X443" i="7"/>
  <c r="AE443" i="7"/>
  <c r="AL449" i="7"/>
  <c r="AC449" i="7"/>
  <c r="AC457" i="7"/>
  <c r="AL457" i="7"/>
  <c r="X459" i="7"/>
  <c r="AE459" i="7"/>
  <c r="AL465" i="7"/>
  <c r="AC465" i="7"/>
  <c r="AE467" i="7"/>
  <c r="X467" i="7"/>
  <c r="AL481" i="7"/>
  <c r="AC481" i="7"/>
  <c r="AE483" i="7"/>
  <c r="X483" i="7"/>
  <c r="AC489" i="7"/>
  <c r="AL489" i="7"/>
  <c r="X491" i="7"/>
  <c r="AE491" i="7"/>
  <c r="AE499" i="7"/>
  <c r="X499" i="7"/>
  <c r="U381" i="7"/>
  <c r="M381" i="7"/>
  <c r="AL381" i="7"/>
  <c r="M393" i="7"/>
  <c r="K393" i="7"/>
  <c r="W393" i="7"/>
  <c r="AJ393" i="7"/>
  <c r="AE393" i="7"/>
  <c r="N395" i="7"/>
  <c r="AI395" i="7"/>
  <c r="V395" i="7"/>
  <c r="P399" i="7"/>
  <c r="L399" i="7"/>
  <c r="AK399" i="7"/>
  <c r="P401" i="7"/>
  <c r="L401" i="7"/>
  <c r="AF401" i="7"/>
  <c r="AK401" i="7"/>
  <c r="AF403" i="7"/>
  <c r="P403" i="7"/>
  <c r="L405" i="7"/>
  <c r="V405" i="7"/>
  <c r="AI405" i="7"/>
  <c r="N405" i="7"/>
  <c r="L407" i="7"/>
  <c r="N407" i="7"/>
  <c r="AD407" i="7"/>
  <c r="AI407" i="7"/>
  <c r="P409" i="7"/>
  <c r="AF409" i="7"/>
  <c r="N411" i="7"/>
  <c r="L411" i="7"/>
  <c r="K413" i="7"/>
  <c r="U413" i="7"/>
  <c r="AH413" i="7"/>
  <c r="M413" i="7"/>
  <c r="AL413" i="7"/>
  <c r="AC415" i="7"/>
  <c r="AL415" i="7"/>
  <c r="M415" i="7"/>
  <c r="M417" i="7"/>
  <c r="K417" i="7"/>
  <c r="W417" i="7"/>
  <c r="AJ417" i="7"/>
  <c r="O417" i="7"/>
  <c r="K419" i="7"/>
  <c r="M419" i="7"/>
  <c r="AC419" i="7"/>
  <c r="AL419" i="7"/>
  <c r="AH419" i="7"/>
  <c r="W421" i="7"/>
  <c r="K421" i="7"/>
  <c r="AJ421" i="7"/>
  <c r="M423" i="7"/>
  <c r="O423" i="7"/>
  <c r="AE423" i="7"/>
  <c r="K423" i="7"/>
  <c r="AJ423" i="7"/>
  <c r="L509" i="7"/>
  <c r="X509" i="7"/>
  <c r="AK509" i="7"/>
  <c r="P509" i="7"/>
  <c r="AM502" i="7"/>
  <c r="L502" i="7"/>
  <c r="N502" i="7"/>
  <c r="P502" i="7"/>
  <c r="V502" i="7"/>
  <c r="X502" i="7"/>
  <c r="AD502" i="7"/>
  <c r="AF502" i="7"/>
  <c r="AI502" i="7"/>
  <c r="AK502" i="7"/>
  <c r="M502" i="7"/>
  <c r="U502" i="7"/>
  <c r="AC502" i="7"/>
  <c r="AH502" i="7"/>
  <c r="AL502" i="7"/>
  <c r="AM504" i="7"/>
  <c r="L504" i="7"/>
  <c r="N504" i="7"/>
  <c r="P504" i="7"/>
  <c r="V504" i="7"/>
  <c r="X504" i="7"/>
  <c r="AD504" i="7"/>
  <c r="AF504" i="7"/>
  <c r="AI504" i="7"/>
  <c r="AK504" i="7"/>
  <c r="K504" i="7"/>
  <c r="O504" i="7"/>
  <c r="W504" i="7"/>
  <c r="AE504" i="7"/>
  <c r="AJ504" i="7"/>
  <c r="AM506" i="7"/>
  <c r="L506" i="7"/>
  <c r="N506" i="7"/>
  <c r="P506" i="7"/>
  <c r="V506" i="7"/>
  <c r="X506" i="7"/>
  <c r="AD506" i="7"/>
  <c r="AF506" i="7"/>
  <c r="AI506" i="7"/>
  <c r="AK506" i="7"/>
  <c r="M506" i="7"/>
  <c r="U506" i="7"/>
  <c r="AC506" i="7"/>
  <c r="AH506" i="7"/>
  <c r="AL506" i="7"/>
  <c r="L508" i="7"/>
  <c r="N508" i="7"/>
  <c r="P508" i="7"/>
  <c r="V508" i="7"/>
  <c r="X508" i="7"/>
  <c r="AD508" i="7"/>
  <c r="AF508" i="7"/>
  <c r="AI508" i="7"/>
  <c r="AK508" i="7"/>
  <c r="K508" i="7"/>
  <c r="O508" i="7"/>
  <c r="W508" i="7"/>
  <c r="AE508" i="7"/>
  <c r="AJ508" i="7"/>
  <c r="AM510" i="7"/>
  <c r="L510" i="7"/>
  <c r="N510" i="7"/>
  <c r="P510" i="7"/>
  <c r="V510" i="7"/>
  <c r="X510" i="7"/>
  <c r="AD510" i="7"/>
  <c r="AF510" i="7"/>
  <c r="AI510" i="7"/>
  <c r="AK510" i="7"/>
  <c r="K510" i="7"/>
  <c r="O510" i="7"/>
  <c r="W510" i="7"/>
  <c r="AE510" i="7"/>
  <c r="AJ510" i="7"/>
  <c r="AM512" i="7"/>
  <c r="L512" i="7"/>
  <c r="N512" i="7"/>
  <c r="P512" i="7"/>
  <c r="V512" i="7"/>
  <c r="X512" i="7"/>
  <c r="AD512" i="7"/>
  <c r="AF512" i="7"/>
  <c r="AI512" i="7"/>
  <c r="AK512" i="7"/>
  <c r="M512" i="7"/>
  <c r="U512" i="7"/>
  <c r="AC512" i="7"/>
  <c r="AH512" i="7"/>
  <c r="AL512" i="7"/>
  <c r="AM514" i="7"/>
  <c r="L514" i="7"/>
  <c r="N514" i="7"/>
  <c r="P514" i="7"/>
  <c r="V514" i="7"/>
  <c r="X514" i="7"/>
  <c r="AD514" i="7"/>
  <c r="AF514" i="7"/>
  <c r="AI514" i="7"/>
  <c r="AK514" i="7"/>
  <c r="K514" i="7"/>
  <c r="O514" i="7"/>
  <c r="W514" i="7"/>
  <c r="AE514" i="7"/>
  <c r="AJ514" i="7"/>
  <c r="L516" i="7"/>
  <c r="N516" i="7"/>
  <c r="P516" i="7"/>
  <c r="V516" i="7"/>
  <c r="X516" i="7"/>
  <c r="AD516" i="7"/>
  <c r="AF516" i="7"/>
  <c r="AI516" i="7"/>
  <c r="AK516" i="7"/>
  <c r="AM516" i="7"/>
  <c r="M516" i="7"/>
  <c r="U516" i="7"/>
  <c r="AC516" i="7"/>
  <c r="AH516" i="7"/>
  <c r="AL516" i="7"/>
  <c r="AM518" i="7"/>
  <c r="L518" i="7"/>
  <c r="N518" i="7"/>
  <c r="P518" i="7"/>
  <c r="V518" i="7"/>
  <c r="X518" i="7"/>
  <c r="AD518" i="7"/>
  <c r="AF518" i="7"/>
  <c r="AI518" i="7"/>
  <c r="AK518" i="7"/>
  <c r="K518" i="7"/>
  <c r="O518" i="7"/>
  <c r="W518" i="7"/>
  <c r="AE518" i="7"/>
  <c r="AJ518" i="7"/>
  <c r="AM520" i="7"/>
  <c r="L520" i="7"/>
  <c r="N520" i="7"/>
  <c r="P520" i="7"/>
  <c r="V520" i="7"/>
  <c r="X520" i="7"/>
  <c r="AD520" i="7"/>
  <c r="AF520" i="7"/>
  <c r="AI520" i="7"/>
  <c r="AK520" i="7"/>
  <c r="M520" i="7"/>
  <c r="U520" i="7"/>
  <c r="AC520" i="7"/>
  <c r="AH520" i="7"/>
  <c r="AL520" i="7"/>
  <c r="AM522" i="7"/>
  <c r="L522" i="7"/>
  <c r="N522" i="7"/>
  <c r="P522" i="7"/>
  <c r="V522" i="7"/>
  <c r="X522" i="7"/>
  <c r="AD522" i="7"/>
  <c r="AF522" i="7"/>
  <c r="AI522" i="7"/>
  <c r="AK522" i="7"/>
  <c r="K522" i="7"/>
  <c r="O522" i="7"/>
  <c r="W522" i="7"/>
  <c r="AE522" i="7"/>
  <c r="AJ522" i="7"/>
  <c r="L524" i="7"/>
  <c r="N524" i="7"/>
  <c r="P524" i="7"/>
  <c r="V524" i="7"/>
  <c r="X524" i="7"/>
  <c r="AD524" i="7"/>
  <c r="AF524" i="7"/>
  <c r="AI524" i="7"/>
  <c r="AK524" i="7"/>
  <c r="M524" i="7"/>
  <c r="U524" i="7"/>
  <c r="AC524" i="7"/>
  <c r="AH524" i="7"/>
  <c r="AL524" i="7"/>
  <c r="AM526" i="7"/>
  <c r="L526" i="7"/>
  <c r="N526" i="7"/>
  <c r="P526" i="7"/>
  <c r="V526" i="7"/>
  <c r="X526" i="7"/>
  <c r="AD526" i="7"/>
  <c r="AF526" i="7"/>
  <c r="AI526" i="7"/>
  <c r="AK526" i="7"/>
  <c r="K526" i="7"/>
  <c r="O526" i="7"/>
  <c r="W526" i="7"/>
  <c r="AE526" i="7"/>
  <c r="AJ526" i="7"/>
  <c r="AM528" i="7"/>
  <c r="L528" i="7"/>
  <c r="N528" i="7"/>
  <c r="P528" i="7"/>
  <c r="V528" i="7"/>
  <c r="X528" i="7"/>
  <c r="AD528" i="7"/>
  <c r="AF528" i="7"/>
  <c r="AI528" i="7"/>
  <c r="AK528" i="7"/>
  <c r="M528" i="7"/>
  <c r="U528" i="7"/>
  <c r="AC528" i="7"/>
  <c r="AH528" i="7"/>
  <c r="AL528" i="7"/>
  <c r="AM530" i="7"/>
  <c r="L530" i="7"/>
  <c r="N530" i="7"/>
  <c r="P530" i="7"/>
  <c r="V530" i="7"/>
  <c r="X530" i="7"/>
  <c r="AD530" i="7"/>
  <c r="AF530" i="7"/>
  <c r="AI530" i="7"/>
  <c r="AK530" i="7"/>
  <c r="K530" i="7"/>
  <c r="O530" i="7"/>
  <c r="W530" i="7"/>
  <c r="AE530" i="7"/>
  <c r="AJ530" i="7"/>
  <c r="L532" i="7"/>
  <c r="N532" i="7"/>
  <c r="P532" i="7"/>
  <c r="V532" i="7"/>
  <c r="X532" i="7"/>
  <c r="AD532" i="7"/>
  <c r="AF532" i="7"/>
  <c r="AI532" i="7"/>
  <c r="AK532" i="7"/>
  <c r="AM532" i="7"/>
  <c r="M532" i="7"/>
  <c r="U532" i="7"/>
  <c r="AC532" i="7"/>
  <c r="AH532" i="7"/>
  <c r="AL532" i="7"/>
  <c r="AM534" i="7"/>
  <c r="L534" i="7"/>
  <c r="N534" i="7"/>
  <c r="P534" i="7"/>
  <c r="V534" i="7"/>
  <c r="X534" i="7"/>
  <c r="AD534" i="7"/>
  <c r="AF534" i="7"/>
  <c r="AI534" i="7"/>
  <c r="AK534" i="7"/>
  <c r="K534" i="7"/>
  <c r="O534" i="7"/>
  <c r="W534" i="7"/>
  <c r="AE534" i="7"/>
  <c r="AJ534" i="7"/>
  <c r="AM536" i="7"/>
  <c r="L536" i="7"/>
  <c r="N536" i="7"/>
  <c r="P536" i="7"/>
  <c r="V536" i="7"/>
  <c r="X536" i="7"/>
  <c r="AD536" i="7"/>
  <c r="AF536" i="7"/>
  <c r="AI536" i="7"/>
  <c r="AK536" i="7"/>
  <c r="M536" i="7"/>
  <c r="U536" i="7"/>
  <c r="AC536" i="7"/>
  <c r="AH536" i="7"/>
  <c r="AL536" i="7"/>
  <c r="AM538" i="7"/>
  <c r="L538" i="7"/>
  <c r="N538" i="7"/>
  <c r="P538" i="7"/>
  <c r="V538" i="7"/>
  <c r="X538" i="7"/>
  <c r="AD538" i="7"/>
  <c r="AF538" i="7"/>
  <c r="AI538" i="7"/>
  <c r="AK538" i="7"/>
  <c r="K538" i="7"/>
  <c r="O538" i="7"/>
  <c r="W538" i="7"/>
  <c r="AE538" i="7"/>
  <c r="AJ538" i="7"/>
  <c r="L540" i="7"/>
  <c r="N540" i="7"/>
  <c r="P540" i="7"/>
  <c r="V540" i="7"/>
  <c r="X540" i="7"/>
  <c r="AD540" i="7"/>
  <c r="AF540" i="7"/>
  <c r="AI540" i="7"/>
  <c r="AK540" i="7"/>
  <c r="AM542" i="7"/>
  <c r="L542" i="7"/>
  <c r="N542" i="7"/>
  <c r="P542" i="7"/>
  <c r="V542" i="7"/>
  <c r="X542" i="7"/>
  <c r="AD542" i="7"/>
  <c r="AF542" i="7"/>
  <c r="AI542" i="7"/>
  <c r="AK542" i="7"/>
  <c r="AM544" i="7"/>
  <c r="L544" i="7"/>
  <c r="N544" i="7"/>
  <c r="P544" i="7"/>
  <c r="V544" i="7"/>
  <c r="X544" i="7"/>
  <c r="AD544" i="7"/>
  <c r="AF544" i="7"/>
  <c r="AI544" i="7"/>
  <c r="AK544" i="7"/>
  <c r="AM546" i="7"/>
  <c r="L546" i="7"/>
  <c r="N546" i="7"/>
  <c r="P546" i="7"/>
  <c r="V546" i="7"/>
  <c r="X546" i="7"/>
  <c r="AD546" i="7"/>
  <c r="AF546" i="7"/>
  <c r="AI546" i="7"/>
  <c r="AK546" i="7"/>
  <c r="AM548" i="7"/>
  <c r="L548" i="7"/>
  <c r="N548" i="7"/>
  <c r="P548" i="7"/>
  <c r="V548" i="7"/>
  <c r="X548" i="7"/>
  <c r="AD548" i="7"/>
  <c r="AF548" i="7"/>
  <c r="AI548" i="7"/>
  <c r="AK548" i="7"/>
  <c r="AM550" i="7"/>
  <c r="L550" i="7"/>
  <c r="N550" i="7"/>
  <c r="P550" i="7"/>
  <c r="V550" i="7"/>
  <c r="X550" i="7"/>
  <c r="AD550" i="7"/>
  <c r="AF550" i="7"/>
  <c r="AI550" i="7"/>
  <c r="AK550" i="7"/>
  <c r="AM552" i="7"/>
  <c r="L552" i="7"/>
  <c r="N552" i="7"/>
  <c r="P552" i="7"/>
  <c r="V552" i="7"/>
  <c r="X552" i="7"/>
  <c r="AD552" i="7"/>
  <c r="AF552" i="7"/>
  <c r="AI552" i="7"/>
  <c r="AK552" i="7"/>
  <c r="AM554" i="7"/>
  <c r="L554" i="7"/>
  <c r="N554" i="7"/>
  <c r="P554" i="7"/>
  <c r="V554" i="7"/>
  <c r="X554" i="7"/>
  <c r="AD554" i="7"/>
  <c r="AF554" i="7"/>
  <c r="AI554" i="7"/>
  <c r="AK554" i="7"/>
  <c r="L556" i="7"/>
  <c r="N556" i="7"/>
  <c r="P556" i="7"/>
  <c r="V556" i="7"/>
  <c r="X556" i="7"/>
  <c r="AD556" i="7"/>
  <c r="AF556" i="7"/>
  <c r="AI556" i="7"/>
  <c r="AK556" i="7"/>
  <c r="AM558" i="7"/>
  <c r="L558" i="7"/>
  <c r="N558" i="7"/>
  <c r="P558" i="7"/>
  <c r="V558" i="7"/>
  <c r="X558" i="7"/>
  <c r="AD558" i="7"/>
  <c r="AF558" i="7"/>
  <c r="AI558" i="7"/>
  <c r="AK558" i="7"/>
  <c r="AM560" i="7"/>
  <c r="L560" i="7"/>
  <c r="N560" i="7"/>
  <c r="P560" i="7"/>
  <c r="V560" i="7"/>
  <c r="X560" i="7"/>
  <c r="AD560" i="7"/>
  <c r="AF560" i="7"/>
  <c r="AI560" i="7"/>
  <c r="AK560" i="7"/>
  <c r="AM562" i="7"/>
  <c r="L562" i="7"/>
  <c r="N562" i="7"/>
  <c r="P562" i="7"/>
  <c r="V562" i="7"/>
  <c r="X562" i="7"/>
  <c r="AD562" i="7"/>
  <c r="AF562" i="7"/>
  <c r="AI562" i="7"/>
  <c r="AK562" i="7"/>
  <c r="AM564" i="7"/>
  <c r="L564" i="7"/>
  <c r="N564" i="7"/>
  <c r="P564" i="7"/>
  <c r="V564" i="7"/>
  <c r="X564" i="7"/>
  <c r="AD564" i="7"/>
  <c r="AF564" i="7"/>
  <c r="AI564" i="7"/>
  <c r="AK564" i="7"/>
  <c r="AM566" i="7"/>
  <c r="L566" i="7"/>
  <c r="N566" i="7"/>
  <c r="P566" i="7"/>
  <c r="V566" i="7"/>
  <c r="X566" i="7"/>
  <c r="AD566" i="7"/>
  <c r="AF566" i="7"/>
  <c r="AI566" i="7"/>
  <c r="AK566" i="7"/>
  <c r="AM568" i="7"/>
  <c r="K568" i="7"/>
  <c r="M568" i="7"/>
  <c r="O568" i="7"/>
  <c r="U568" i="7"/>
  <c r="W568" i="7"/>
  <c r="AC568" i="7"/>
  <c r="AE568" i="7"/>
  <c r="AH568" i="7"/>
  <c r="AJ568" i="7"/>
  <c r="AL568" i="7"/>
  <c r="AM570" i="7"/>
  <c r="L570" i="7"/>
  <c r="N570" i="7"/>
  <c r="P570" i="7"/>
  <c r="V570" i="7"/>
  <c r="X570" i="7"/>
  <c r="AD570" i="7"/>
  <c r="AF570" i="7"/>
  <c r="AI570" i="7"/>
  <c r="AK570" i="7"/>
  <c r="L572" i="7"/>
  <c r="N572" i="7"/>
  <c r="P572" i="7"/>
  <c r="V572" i="7"/>
  <c r="X572" i="7"/>
  <c r="AD572" i="7"/>
  <c r="AF572" i="7"/>
  <c r="AI572" i="7"/>
  <c r="AK572" i="7"/>
  <c r="AM574" i="7"/>
  <c r="K574" i="7"/>
  <c r="M574" i="7"/>
  <c r="O574" i="7"/>
  <c r="U574" i="7"/>
  <c r="W574" i="7"/>
  <c r="AC574" i="7"/>
  <c r="AE574" i="7"/>
  <c r="AH574" i="7"/>
  <c r="AJ574" i="7"/>
  <c r="AL574" i="7"/>
  <c r="AM576" i="7"/>
  <c r="L576" i="7"/>
  <c r="N576" i="7"/>
  <c r="P576" i="7"/>
  <c r="V576" i="7"/>
  <c r="X576" i="7"/>
  <c r="AD576" i="7"/>
  <c r="AF576" i="7"/>
  <c r="AI576" i="7"/>
  <c r="AK576" i="7"/>
  <c r="AM578" i="7"/>
  <c r="L578" i="7"/>
  <c r="N578" i="7"/>
  <c r="P578" i="7"/>
  <c r="V578" i="7"/>
  <c r="X578" i="7"/>
  <c r="AD578" i="7"/>
  <c r="AF578" i="7"/>
  <c r="AI578" i="7"/>
  <c r="AK578" i="7"/>
  <c r="AM580" i="7"/>
  <c r="K580" i="7"/>
  <c r="M580" i="7"/>
  <c r="O580" i="7"/>
  <c r="U580" i="7"/>
  <c r="W580" i="7"/>
  <c r="AC580" i="7"/>
  <c r="AE580" i="7"/>
  <c r="AH580" i="7"/>
  <c r="AJ580" i="7"/>
  <c r="AL580" i="7"/>
  <c r="AM582" i="7"/>
  <c r="L582" i="7"/>
  <c r="N582" i="7"/>
  <c r="P582" i="7"/>
  <c r="V582" i="7"/>
  <c r="X582" i="7"/>
  <c r="AD582" i="7"/>
  <c r="AF582" i="7"/>
  <c r="AI582" i="7"/>
  <c r="AK582" i="7"/>
  <c r="AM584" i="7"/>
  <c r="L584" i="7"/>
  <c r="N584" i="7"/>
  <c r="P584" i="7"/>
  <c r="V584" i="7"/>
  <c r="X584" i="7"/>
  <c r="AD584" i="7"/>
  <c r="AF584" i="7"/>
  <c r="AI584" i="7"/>
  <c r="AK584" i="7"/>
  <c r="AM586" i="7"/>
  <c r="K586" i="7"/>
  <c r="M586" i="7"/>
  <c r="O586" i="7"/>
  <c r="U586" i="7"/>
  <c r="W586" i="7"/>
  <c r="AC586" i="7"/>
  <c r="AE586" i="7"/>
  <c r="AH586" i="7"/>
  <c r="AJ586" i="7"/>
  <c r="AL586" i="7"/>
  <c r="L588" i="7"/>
  <c r="N588" i="7"/>
  <c r="P588" i="7"/>
  <c r="V588" i="7"/>
  <c r="X588" i="7"/>
  <c r="AD588" i="7"/>
  <c r="AF588" i="7"/>
  <c r="AI588" i="7"/>
  <c r="AK588" i="7"/>
  <c r="AM590" i="7"/>
  <c r="L590" i="7"/>
  <c r="N590" i="7"/>
  <c r="P590" i="7"/>
  <c r="V590" i="7"/>
  <c r="X590" i="7"/>
  <c r="AD590" i="7"/>
  <c r="AF590" i="7"/>
  <c r="AI590" i="7"/>
  <c r="AK590" i="7"/>
  <c r="AM592" i="7"/>
  <c r="K592" i="7"/>
  <c r="M592" i="7"/>
  <c r="O592" i="7"/>
  <c r="U592" i="7"/>
  <c r="W592" i="7"/>
  <c r="AC592" i="7"/>
  <c r="AE592" i="7"/>
  <c r="AH592" i="7"/>
  <c r="AJ592" i="7"/>
  <c r="AL592" i="7"/>
  <c r="AM594" i="7"/>
  <c r="L594" i="7"/>
  <c r="N594" i="7"/>
  <c r="P594" i="7"/>
  <c r="V594" i="7"/>
  <c r="X594" i="7"/>
  <c r="AD594" i="7"/>
  <c r="AF594" i="7"/>
  <c r="AI594" i="7"/>
  <c r="AK594" i="7"/>
  <c r="AM596" i="7"/>
  <c r="L596" i="7"/>
  <c r="N596" i="7"/>
  <c r="P596" i="7"/>
  <c r="V596" i="7"/>
  <c r="X596" i="7"/>
  <c r="AD596" i="7"/>
  <c r="AF596" i="7"/>
  <c r="AI596" i="7"/>
  <c r="AK596" i="7"/>
  <c r="AM598" i="7"/>
  <c r="K598" i="7"/>
  <c r="M598" i="7"/>
  <c r="O598" i="7"/>
  <c r="U598" i="7"/>
  <c r="W598" i="7"/>
  <c r="AC598" i="7"/>
  <c r="AE598" i="7"/>
  <c r="AH598" i="7"/>
  <c r="AJ598" i="7"/>
  <c r="AL598" i="7"/>
  <c r="AM600" i="7"/>
  <c r="L600" i="7"/>
  <c r="N600" i="7"/>
  <c r="P600" i="7"/>
  <c r="V600" i="7"/>
  <c r="X600" i="7"/>
  <c r="AD600" i="7"/>
  <c r="AF600" i="7"/>
  <c r="AI600" i="7"/>
  <c r="AK600" i="7"/>
  <c r="AM602" i="7"/>
  <c r="L602" i="7"/>
  <c r="N602" i="7"/>
  <c r="P602" i="7"/>
  <c r="V602" i="7"/>
  <c r="X602" i="7"/>
  <c r="AD602" i="7"/>
  <c r="AF602" i="7"/>
  <c r="AI602" i="7"/>
  <c r="AK602" i="7"/>
  <c r="K604" i="7"/>
  <c r="M604" i="7"/>
  <c r="O604" i="7"/>
  <c r="U604" i="7"/>
  <c r="W604" i="7"/>
  <c r="AC604" i="7"/>
  <c r="AE604" i="7"/>
  <c r="AH604" i="7"/>
  <c r="AJ604" i="7"/>
  <c r="AL604" i="7"/>
  <c r="AM606" i="7"/>
  <c r="L606" i="7"/>
  <c r="N606" i="7"/>
  <c r="P606" i="7"/>
  <c r="V606" i="7"/>
  <c r="X606" i="7"/>
  <c r="AD606" i="7"/>
  <c r="AF606" i="7"/>
  <c r="AI606" i="7"/>
  <c r="AK606" i="7"/>
  <c r="AM608" i="7"/>
  <c r="L608" i="7"/>
  <c r="N608" i="7"/>
  <c r="P608" i="7"/>
  <c r="V608" i="7"/>
  <c r="X608" i="7"/>
  <c r="AD608" i="7"/>
  <c r="AF608" i="7"/>
  <c r="AI608" i="7"/>
  <c r="AK608" i="7"/>
  <c r="AM610" i="7"/>
  <c r="K610" i="7"/>
  <c r="M610" i="7"/>
  <c r="O610" i="7"/>
  <c r="U610" i="7"/>
  <c r="W610" i="7"/>
  <c r="AC610" i="7"/>
  <c r="AE610" i="7"/>
  <c r="AH610" i="7"/>
  <c r="AJ610" i="7"/>
  <c r="AL610" i="7"/>
  <c r="AM612" i="7"/>
  <c r="L612" i="7"/>
  <c r="N612" i="7"/>
  <c r="P612" i="7"/>
  <c r="V612" i="7"/>
  <c r="X612" i="7"/>
  <c r="AD612" i="7"/>
  <c r="AF612" i="7"/>
  <c r="AI612" i="7"/>
  <c r="AK612" i="7"/>
  <c r="AM614" i="7"/>
  <c r="L614" i="7"/>
  <c r="N614" i="7"/>
  <c r="P614" i="7"/>
  <c r="V614" i="7"/>
  <c r="X614" i="7"/>
  <c r="AD614" i="7"/>
  <c r="AF614" i="7"/>
  <c r="AI614" i="7"/>
  <c r="AK614" i="7"/>
  <c r="AM616" i="7"/>
  <c r="K616" i="7"/>
  <c r="M616" i="7"/>
  <c r="O616" i="7"/>
  <c r="U616" i="7"/>
  <c r="W616" i="7"/>
  <c r="AC616" i="7"/>
  <c r="AE616" i="7"/>
  <c r="AH616" i="7"/>
  <c r="AJ616" i="7"/>
  <c r="AL616" i="7"/>
  <c r="AM618" i="7"/>
  <c r="AK618" i="7"/>
  <c r="AI618" i="7"/>
  <c r="AF618" i="7"/>
  <c r="L618" i="7"/>
  <c r="N618" i="7"/>
  <c r="P618" i="7"/>
  <c r="V618" i="7"/>
  <c r="X618" i="7"/>
  <c r="AD618" i="7"/>
  <c r="AL644" i="7"/>
  <c r="AJ644" i="7"/>
  <c r="AH644" i="7"/>
  <c r="AE644" i="7"/>
  <c r="AC644" i="7"/>
  <c r="W644" i="7"/>
  <c r="P411" i="7"/>
  <c r="V411" i="7"/>
  <c r="X411" i="7"/>
  <c r="AD411" i="7"/>
  <c r="AF411" i="7"/>
  <c r="AI411" i="7"/>
  <c r="AK411" i="7"/>
  <c r="AM411" i="7"/>
  <c r="AI391" i="7"/>
  <c r="AD391" i="7"/>
  <c r="V391" i="7"/>
  <c r="N391" i="7"/>
  <c r="AM391" i="7"/>
  <c r="AK389" i="7"/>
  <c r="AI389" i="7"/>
  <c r="AF389" i="7"/>
  <c r="AD389" i="7"/>
  <c r="X389" i="7"/>
  <c r="V389" i="7"/>
  <c r="P389" i="7"/>
  <c r="N389" i="7"/>
  <c r="L389" i="7"/>
  <c r="AK387" i="7"/>
  <c r="AI387" i="7"/>
  <c r="AF387" i="7"/>
  <c r="AD387" i="7"/>
  <c r="X387" i="7"/>
  <c r="V387" i="7"/>
  <c r="P387" i="7"/>
  <c r="N387" i="7"/>
  <c r="L387" i="7"/>
  <c r="W385" i="7"/>
  <c r="O385" i="7"/>
  <c r="K385" i="7"/>
  <c r="AI385" i="7"/>
  <c r="AM385" i="7"/>
  <c r="AK383" i="7"/>
  <c r="AI383" i="7"/>
  <c r="AF383" i="7"/>
  <c r="AD383" i="7"/>
  <c r="X383" i="7"/>
  <c r="P383" i="7"/>
  <c r="AL656" i="7"/>
  <c r="AJ656" i="7"/>
  <c r="AH656" i="7"/>
  <c r="AE656" i="7"/>
  <c r="AC656" i="7"/>
  <c r="W656" i="7"/>
  <c r="U656" i="7"/>
  <c r="O656" i="7"/>
  <c r="M656" i="7"/>
  <c r="K656" i="7"/>
  <c r="AL654" i="7"/>
  <c r="AJ654" i="7"/>
  <c r="AH654" i="7"/>
  <c r="AE654" i="7"/>
  <c r="AC654" i="7"/>
  <c r="W654" i="7"/>
  <c r="U654" i="7"/>
  <c r="O654" i="7"/>
  <c r="M654" i="7"/>
  <c r="K654" i="7"/>
  <c r="AK652" i="7"/>
  <c r="AI652" i="7"/>
  <c r="AF652" i="7"/>
  <c r="AD652" i="7"/>
  <c r="X652" i="7"/>
  <c r="V652" i="7"/>
  <c r="P652" i="7"/>
  <c r="N652" i="7"/>
  <c r="L652" i="7"/>
  <c r="AL650" i="7"/>
  <c r="AJ650" i="7"/>
  <c r="AH650" i="7"/>
  <c r="AE650" i="7"/>
  <c r="AC650" i="7"/>
  <c r="W650" i="7"/>
  <c r="U650" i="7"/>
  <c r="O650" i="7"/>
  <c r="M650" i="7"/>
  <c r="K650" i="7"/>
  <c r="AL648" i="7"/>
  <c r="AJ648" i="7"/>
  <c r="AH648" i="7"/>
  <c r="AE648" i="7"/>
  <c r="AC648" i="7"/>
  <c r="W648" i="7"/>
  <c r="U648" i="7"/>
  <c r="O648" i="7"/>
  <c r="M648" i="7"/>
  <c r="K648" i="7"/>
  <c r="AK646" i="7"/>
  <c r="AI646" i="7"/>
  <c r="AF646" i="7"/>
  <c r="AD646" i="7"/>
  <c r="X646" i="7"/>
  <c r="V646" i="7"/>
  <c r="P646" i="7"/>
  <c r="N646" i="7"/>
  <c r="L646" i="7"/>
  <c r="N644" i="7"/>
  <c r="L644" i="7"/>
  <c r="AK642" i="7"/>
  <c r="AI642" i="7"/>
  <c r="AF642" i="7"/>
  <c r="AD642" i="7"/>
  <c r="X642" i="7"/>
  <c r="V642" i="7"/>
  <c r="P642" i="7"/>
  <c r="N642" i="7"/>
  <c r="L642" i="7"/>
  <c r="AK640" i="7"/>
  <c r="AI640" i="7"/>
  <c r="AF640" i="7"/>
  <c r="AD640" i="7"/>
  <c r="X640" i="7"/>
  <c r="V640" i="7"/>
  <c r="P640" i="7"/>
  <c r="N640" i="7"/>
  <c r="L640" i="7"/>
  <c r="AK638" i="7"/>
  <c r="AI638" i="7"/>
  <c r="AF638" i="7"/>
  <c r="AD638" i="7"/>
  <c r="X638" i="7"/>
  <c r="V638" i="7"/>
  <c r="P638" i="7"/>
  <c r="N638" i="7"/>
  <c r="AK636" i="7"/>
  <c r="AI636" i="7"/>
  <c r="AF636" i="7"/>
  <c r="AD636" i="7"/>
  <c r="X636" i="7"/>
  <c r="V636" i="7"/>
  <c r="P636" i="7"/>
  <c r="N636" i="7"/>
  <c r="L636" i="7"/>
  <c r="AK634" i="7"/>
  <c r="AI634" i="7"/>
  <c r="AF634" i="7"/>
  <c r="AD634" i="7"/>
  <c r="X634" i="7"/>
  <c r="V634" i="7"/>
  <c r="P634" i="7"/>
  <c r="N634" i="7"/>
  <c r="L634" i="7"/>
  <c r="AK632" i="7"/>
  <c r="AI632" i="7"/>
  <c r="AF632" i="7"/>
  <c r="AD632" i="7"/>
  <c r="X632" i="7"/>
  <c r="V632" i="7"/>
  <c r="P632" i="7"/>
  <c r="N632" i="7"/>
  <c r="L632" i="7"/>
  <c r="AK630" i="7"/>
  <c r="AI630" i="7"/>
  <c r="AF630" i="7"/>
  <c r="AD630" i="7"/>
  <c r="X630" i="7"/>
  <c r="V630" i="7"/>
  <c r="P630" i="7"/>
  <c r="N630" i="7"/>
  <c r="L630" i="7"/>
  <c r="AK628" i="7"/>
  <c r="AI628" i="7"/>
  <c r="AF628" i="7"/>
  <c r="AD628" i="7"/>
  <c r="X628" i="7"/>
  <c r="V628" i="7"/>
  <c r="P628" i="7"/>
  <c r="N628" i="7"/>
  <c r="L628" i="7"/>
  <c r="AK626" i="7"/>
  <c r="AI626" i="7"/>
  <c r="AF626" i="7"/>
  <c r="AD626" i="7"/>
  <c r="X626" i="7"/>
  <c r="V626" i="7"/>
  <c r="P626" i="7"/>
  <c r="N626" i="7"/>
  <c r="L626" i="7"/>
  <c r="AK624" i="7"/>
  <c r="AI624" i="7"/>
  <c r="AF624" i="7"/>
  <c r="AD624" i="7"/>
  <c r="X624" i="7"/>
  <c r="V624" i="7"/>
  <c r="P624" i="7"/>
  <c r="N624" i="7"/>
  <c r="L624" i="7"/>
  <c r="AK622" i="7"/>
  <c r="AI622" i="7"/>
  <c r="AF622" i="7"/>
  <c r="AD622" i="7"/>
  <c r="X622" i="7"/>
  <c r="V622" i="7"/>
  <c r="P622" i="7"/>
  <c r="N622" i="7"/>
  <c r="L622" i="7"/>
  <c r="AK620" i="7"/>
  <c r="AI620" i="7"/>
  <c r="AF620" i="7"/>
  <c r="AD620" i="7"/>
  <c r="X620" i="7"/>
  <c r="V620" i="7"/>
  <c r="P620" i="7"/>
  <c r="N620" i="7"/>
  <c r="L620" i="7"/>
  <c r="P644" i="7"/>
  <c r="V644" i="7"/>
  <c r="AD644" i="7"/>
  <c r="AI644" i="7"/>
  <c r="AM644" i="7"/>
  <c r="W618" i="7"/>
  <c r="O618" i="7"/>
  <c r="K618" i="7"/>
  <c r="AI616" i="7"/>
  <c r="AD616" i="7"/>
  <c r="V616" i="7"/>
  <c r="N616" i="7"/>
  <c r="AL614" i="7"/>
  <c r="AH614" i="7"/>
  <c r="AC614" i="7"/>
  <c r="U614" i="7"/>
  <c r="M614" i="7"/>
  <c r="AJ612" i="7"/>
  <c r="AE612" i="7"/>
  <c r="W612" i="7"/>
  <c r="O612" i="7"/>
  <c r="K612" i="7"/>
  <c r="AI610" i="7"/>
  <c r="AD610" i="7"/>
  <c r="V610" i="7"/>
  <c r="N610" i="7"/>
  <c r="AL608" i="7"/>
  <c r="AH608" i="7"/>
  <c r="AC608" i="7"/>
  <c r="U608" i="7"/>
  <c r="M608" i="7"/>
  <c r="AJ606" i="7"/>
  <c r="AE606" i="7"/>
  <c r="W606" i="7"/>
  <c r="O606" i="7"/>
  <c r="K606" i="7"/>
  <c r="AI604" i="7"/>
  <c r="AD604" i="7"/>
  <c r="V604" i="7"/>
  <c r="N604" i="7"/>
  <c r="AL602" i="7"/>
  <c r="AH602" i="7"/>
  <c r="AC602" i="7"/>
  <c r="U602" i="7"/>
  <c r="M602" i="7"/>
  <c r="AJ600" i="7"/>
  <c r="AE600" i="7"/>
  <c r="W600" i="7"/>
  <c r="O600" i="7"/>
  <c r="K600" i="7"/>
  <c r="AI598" i="7"/>
  <c r="AD598" i="7"/>
  <c r="V598" i="7"/>
  <c r="N598" i="7"/>
  <c r="AL596" i="7"/>
  <c r="AH596" i="7"/>
  <c r="AC596" i="7"/>
  <c r="U596" i="7"/>
  <c r="M596" i="7"/>
  <c r="AJ594" i="7"/>
  <c r="AE594" i="7"/>
  <c r="W594" i="7"/>
  <c r="O594" i="7"/>
  <c r="K594" i="7"/>
  <c r="AI592" i="7"/>
  <c r="AD592" i="7"/>
  <c r="V592" i="7"/>
  <c r="N592" i="7"/>
  <c r="AL590" i="7"/>
  <c r="AH590" i="7"/>
  <c r="AC590" i="7"/>
  <c r="U590" i="7"/>
  <c r="M590" i="7"/>
  <c r="AJ588" i="7"/>
  <c r="AE588" i="7"/>
  <c r="W588" i="7"/>
  <c r="O588" i="7"/>
  <c r="K588" i="7"/>
  <c r="AI586" i="7"/>
  <c r="AD586" i="7"/>
  <c r="V586" i="7"/>
  <c r="N586" i="7"/>
  <c r="AL584" i="7"/>
  <c r="AH584" i="7"/>
  <c r="AC584" i="7"/>
  <c r="U584" i="7"/>
  <c r="M584" i="7"/>
  <c r="AJ582" i="7"/>
  <c r="AE582" i="7"/>
  <c r="W582" i="7"/>
  <c r="O582" i="7"/>
  <c r="K582" i="7"/>
  <c r="AI580" i="7"/>
  <c r="AD580" i="7"/>
  <c r="V580" i="7"/>
  <c r="N580" i="7"/>
  <c r="AL578" i="7"/>
  <c r="AH578" i="7"/>
  <c r="AC578" i="7"/>
  <c r="U578" i="7"/>
  <c r="M578" i="7"/>
  <c r="AJ576" i="7"/>
  <c r="AE576" i="7"/>
  <c r="W576" i="7"/>
  <c r="O576" i="7"/>
  <c r="K576" i="7"/>
  <c r="AI574" i="7"/>
  <c r="AD574" i="7"/>
  <c r="V574" i="7"/>
  <c r="N574" i="7"/>
  <c r="AL572" i="7"/>
  <c r="AH572" i="7"/>
  <c r="AC572" i="7"/>
  <c r="U572" i="7"/>
  <c r="M572" i="7"/>
  <c r="AJ570" i="7"/>
  <c r="AE570" i="7"/>
  <c r="W570" i="7"/>
  <c r="O570" i="7"/>
  <c r="K570" i="7"/>
  <c r="AI568" i="7"/>
  <c r="AD568" i="7"/>
  <c r="V568" i="7"/>
  <c r="N568" i="7"/>
  <c r="AE618" i="7"/>
  <c r="AJ618" i="7"/>
  <c r="AL566" i="7"/>
  <c r="AH566" i="7"/>
  <c r="AC566" i="7"/>
  <c r="U566" i="7"/>
  <c r="M566" i="7"/>
  <c r="AJ564" i="7"/>
  <c r="AE564" i="7"/>
  <c r="W564" i="7"/>
  <c r="O564" i="7"/>
  <c r="K564" i="7"/>
  <c r="AL562" i="7"/>
  <c r="AH562" i="7"/>
  <c r="AC562" i="7"/>
  <c r="U562" i="7"/>
  <c r="M562" i="7"/>
  <c r="AJ560" i="7"/>
  <c r="AE560" i="7"/>
  <c r="W560" i="7"/>
  <c r="O560" i="7"/>
  <c r="K560" i="7"/>
  <c r="AL558" i="7"/>
  <c r="AH558" i="7"/>
  <c r="AC558" i="7"/>
  <c r="U558" i="7"/>
  <c r="M558" i="7"/>
  <c r="AJ556" i="7"/>
  <c r="AE556" i="7"/>
  <c r="W556" i="7"/>
  <c r="O556" i="7"/>
  <c r="K556" i="7"/>
  <c r="AL554" i="7"/>
  <c r="AH554" i="7"/>
  <c r="AC554" i="7"/>
  <c r="U554" i="7"/>
  <c r="M554" i="7"/>
  <c r="AJ552" i="7"/>
  <c r="AE552" i="7"/>
  <c r="W552" i="7"/>
  <c r="O552" i="7"/>
  <c r="K552" i="7"/>
  <c r="AL550" i="7"/>
  <c r="AH550" i="7"/>
  <c r="AC550" i="7"/>
  <c r="U550" i="7"/>
  <c r="M550" i="7"/>
  <c r="AJ548" i="7"/>
  <c r="AE548" i="7"/>
  <c r="W548" i="7"/>
  <c r="O548" i="7"/>
  <c r="K548" i="7"/>
  <c r="AL546" i="7"/>
  <c r="AH546" i="7"/>
  <c r="AC546" i="7"/>
  <c r="U546" i="7"/>
  <c r="M546" i="7"/>
  <c r="AJ544" i="7"/>
  <c r="AE544" i="7"/>
  <c r="W544" i="7"/>
  <c r="O544" i="7"/>
  <c r="K544" i="7"/>
  <c r="AL542" i="7"/>
  <c r="AH542" i="7"/>
  <c r="AC542" i="7"/>
  <c r="U542" i="7"/>
  <c r="M542" i="7"/>
  <c r="AJ540" i="7"/>
  <c r="AE540" i="7"/>
  <c r="W540" i="7"/>
  <c r="O540" i="7"/>
  <c r="K540" i="7"/>
  <c r="AL538" i="7"/>
  <c r="AC538" i="7"/>
  <c r="M538" i="7"/>
  <c r="AJ536" i="7"/>
  <c r="W536" i="7"/>
  <c r="K536" i="7"/>
  <c r="AL534" i="7"/>
  <c r="AC534" i="7"/>
  <c r="M534" i="7"/>
  <c r="AJ532" i="7"/>
  <c r="W532" i="7"/>
  <c r="K532" i="7"/>
  <c r="AL530" i="7"/>
  <c r="AC530" i="7"/>
  <c r="M530" i="7"/>
  <c r="AJ528" i="7"/>
  <c r="W528" i="7"/>
  <c r="K528" i="7"/>
  <c r="AL526" i="7"/>
  <c r="AC526" i="7"/>
  <c r="M526" i="7"/>
  <c r="AJ524" i="7"/>
  <c r="W524" i="7"/>
  <c r="K524" i="7"/>
  <c r="AL522" i="7"/>
  <c r="AC522" i="7"/>
  <c r="M522" i="7"/>
  <c r="AJ520" i="7"/>
  <c r="W520" i="7"/>
  <c r="K520" i="7"/>
  <c r="AL518" i="7"/>
  <c r="AC518" i="7"/>
  <c r="M518" i="7"/>
  <c r="AJ516" i="7"/>
  <c r="W516" i="7"/>
  <c r="K516" i="7"/>
  <c r="AL514" i="7"/>
  <c r="AC514" i="7"/>
  <c r="M514" i="7"/>
  <c r="AJ512" i="7"/>
  <c r="W512" i="7"/>
  <c r="K512" i="7"/>
  <c r="AL510" i="7"/>
  <c r="AC510" i="7"/>
  <c r="M510" i="7"/>
  <c r="AL508" i="7"/>
  <c r="AC508" i="7"/>
  <c r="M508" i="7"/>
  <c r="AJ506" i="7"/>
  <c r="W506" i="7"/>
  <c r="K506" i="7"/>
  <c r="AL504" i="7"/>
  <c r="AC504" i="7"/>
  <c r="M504" i="7"/>
  <c r="AJ502" i="7"/>
  <c r="W502" i="7"/>
  <c r="K502" i="7"/>
  <c r="W423" i="7"/>
  <c r="AC413" i="7"/>
  <c r="V407" i="7"/>
  <c r="AD405" i="7"/>
  <c r="AC381" i="7"/>
  <c r="X451" i="7"/>
  <c r="AC497" i="7"/>
  <c r="AE475" i="7"/>
  <c r="AL473" i="7"/>
  <c r="AM371" i="7"/>
  <c r="AM524" i="7"/>
  <c r="AM556" i="7"/>
  <c r="AM588" i="7"/>
  <c r="AM508" i="7"/>
  <c r="AM424" i="7"/>
  <c r="L424" i="7"/>
  <c r="AL426" i="7"/>
  <c r="AJ426" i="7"/>
  <c r="AH426" i="7"/>
  <c r="AE426" i="7"/>
  <c r="AC426" i="7"/>
  <c r="K426" i="7"/>
  <c r="AM428" i="7"/>
  <c r="AK428" i="7"/>
  <c r="AI428" i="7"/>
  <c r="AF428" i="7"/>
  <c r="AD428" i="7"/>
  <c r="AM430" i="7"/>
  <c r="AK430" i="7"/>
  <c r="AI430" i="7"/>
  <c r="AF430" i="7"/>
  <c r="AD430" i="7"/>
  <c r="K430" i="7"/>
  <c r="AL432" i="7"/>
  <c r="AJ432" i="7"/>
  <c r="AH432" i="7"/>
  <c r="AE432" i="7"/>
  <c r="AC432" i="7"/>
  <c r="AM434" i="7"/>
  <c r="AK434" i="7"/>
  <c r="AI434" i="7"/>
  <c r="AF434" i="7"/>
  <c r="AD434" i="7"/>
  <c r="K434" i="7"/>
  <c r="AM436" i="7"/>
  <c r="AK436" i="7"/>
  <c r="AI436" i="7"/>
  <c r="AF436" i="7"/>
  <c r="AD436" i="7"/>
  <c r="AL438" i="7"/>
  <c r="AJ438" i="7"/>
  <c r="AH438" i="7"/>
  <c r="AE438" i="7"/>
  <c r="AC438" i="7"/>
  <c r="K438" i="7"/>
  <c r="AL440" i="7"/>
  <c r="AJ440" i="7"/>
  <c r="AH440" i="7"/>
  <c r="AE440" i="7"/>
  <c r="AC440" i="7"/>
  <c r="AM442" i="7"/>
  <c r="AK442" i="7"/>
  <c r="AI442" i="7"/>
  <c r="AF442" i="7"/>
  <c r="AD442" i="7"/>
  <c r="K442" i="7"/>
  <c r="AL444" i="7"/>
  <c r="AJ444" i="7"/>
  <c r="AH444" i="7"/>
  <c r="AE444" i="7"/>
  <c r="AC444" i="7"/>
  <c r="AL446" i="7"/>
  <c r="AJ446" i="7"/>
  <c r="AH446" i="7"/>
  <c r="AE446" i="7"/>
  <c r="AC446" i="7"/>
  <c r="K446" i="7"/>
  <c r="AM448" i="7"/>
  <c r="AK448" i="7"/>
  <c r="AI448" i="7"/>
  <c r="AF448" i="7"/>
  <c r="AD448" i="7"/>
  <c r="AL450" i="7"/>
  <c r="AJ450" i="7"/>
  <c r="AH450" i="7"/>
  <c r="AE450" i="7"/>
  <c r="AC450" i="7"/>
  <c r="K450" i="7"/>
  <c r="AL452" i="7"/>
  <c r="AJ452" i="7"/>
  <c r="AH452" i="7"/>
  <c r="AE452" i="7"/>
  <c r="AC452" i="7"/>
  <c r="AM454" i="7"/>
  <c r="AK454" i="7"/>
  <c r="AI454" i="7"/>
  <c r="AF454" i="7"/>
  <c r="AD454" i="7"/>
  <c r="K454" i="7"/>
  <c r="AM456" i="7"/>
  <c r="AK456" i="7"/>
  <c r="AI456" i="7"/>
  <c r="AF456" i="7"/>
  <c r="AD456" i="7"/>
  <c r="AL458" i="7"/>
  <c r="AJ458" i="7"/>
  <c r="AH458" i="7"/>
  <c r="AE458" i="7"/>
  <c r="AC458" i="7"/>
  <c r="K458" i="7"/>
  <c r="AM460" i="7"/>
  <c r="AK460" i="7"/>
  <c r="AI460" i="7"/>
  <c r="AF460" i="7"/>
  <c r="AD460" i="7"/>
  <c r="AM462" i="7"/>
  <c r="AK462" i="7"/>
  <c r="AI462" i="7"/>
  <c r="AF462" i="7"/>
  <c r="AD462" i="7"/>
  <c r="K462" i="7"/>
  <c r="AL464" i="7"/>
  <c r="AJ464" i="7"/>
  <c r="AH464" i="7"/>
  <c r="AE464" i="7"/>
  <c r="AC464" i="7"/>
  <c r="AM466" i="7"/>
  <c r="AK466" i="7"/>
  <c r="AI466" i="7"/>
  <c r="AF466" i="7"/>
  <c r="AD466" i="7"/>
  <c r="K466" i="7"/>
  <c r="AM468" i="7"/>
  <c r="AK468" i="7"/>
  <c r="AI468" i="7"/>
  <c r="AF468" i="7"/>
  <c r="AD468" i="7"/>
  <c r="AL470" i="7"/>
  <c r="AJ470" i="7"/>
  <c r="AH470" i="7"/>
  <c r="AE470" i="7"/>
  <c r="AC470" i="7"/>
  <c r="K470" i="7"/>
  <c r="AL472" i="7"/>
  <c r="AJ472" i="7"/>
  <c r="AH472" i="7"/>
  <c r="AE472" i="7"/>
  <c r="AC472" i="7"/>
  <c r="AM474" i="7"/>
  <c r="AK474" i="7"/>
  <c r="AI474" i="7"/>
  <c r="AF474" i="7"/>
  <c r="AD474" i="7"/>
  <c r="K474" i="7"/>
  <c r="AL476" i="7"/>
  <c r="AJ476" i="7"/>
  <c r="AH476" i="7"/>
  <c r="AE476" i="7"/>
  <c r="AC476" i="7"/>
  <c r="AL478" i="7"/>
  <c r="AJ478" i="7"/>
  <c r="AH478" i="7"/>
  <c r="AE478" i="7"/>
  <c r="AC478" i="7"/>
  <c r="K478" i="7"/>
  <c r="AM480" i="7"/>
  <c r="AK480" i="7"/>
  <c r="AI480" i="7"/>
  <c r="AF480" i="7"/>
  <c r="AD480" i="7"/>
  <c r="AL482" i="7"/>
  <c r="AJ482" i="7"/>
  <c r="AH482" i="7"/>
  <c r="AE482" i="7"/>
  <c r="AC482" i="7"/>
  <c r="K482" i="7"/>
  <c r="AL484" i="7"/>
  <c r="AJ484" i="7"/>
  <c r="AH484" i="7"/>
  <c r="AE484" i="7"/>
  <c r="AC484" i="7"/>
  <c r="K494" i="7"/>
  <c r="K490" i="7"/>
  <c r="K486" i="7"/>
  <c r="AD500" i="7"/>
  <c r="AF500" i="7"/>
  <c r="AI500" i="7"/>
  <c r="AK500" i="7"/>
  <c r="AD498" i="7"/>
  <c r="AF498" i="7"/>
  <c r="AI498" i="7"/>
  <c r="AK498" i="7"/>
  <c r="AC496" i="7"/>
  <c r="AE496" i="7"/>
  <c r="AH496" i="7"/>
  <c r="AJ496" i="7"/>
  <c r="AD494" i="7"/>
  <c r="AF494" i="7"/>
  <c r="AI494" i="7"/>
  <c r="AK494" i="7"/>
  <c r="AD492" i="7"/>
  <c r="AF492" i="7"/>
  <c r="AI492" i="7"/>
  <c r="AK492" i="7"/>
  <c r="AC490" i="7"/>
  <c r="AE490" i="7"/>
  <c r="AH490" i="7"/>
  <c r="AJ490" i="7"/>
  <c r="AD488" i="7"/>
  <c r="AF488" i="7"/>
  <c r="AI488" i="7"/>
  <c r="AK488" i="7"/>
  <c r="AD486" i="7"/>
  <c r="AF486" i="7"/>
  <c r="AI486" i="7"/>
  <c r="AK486" i="7"/>
  <c r="AM423" i="7"/>
  <c r="AL393" i="7"/>
  <c r="AH393" i="7"/>
  <c r="AC393" i="7"/>
  <c r="U393" i="7"/>
  <c r="AL423" i="7"/>
  <c r="AH423" i="7"/>
  <c r="AC423" i="7"/>
  <c r="U423" i="7"/>
  <c r="AJ419" i="7"/>
  <c r="AE419" i="7"/>
  <c r="W419" i="7"/>
  <c r="O419" i="7"/>
  <c r="AL417" i="7"/>
  <c r="AH417" i="7"/>
  <c r="AC417" i="7"/>
  <c r="U417" i="7"/>
  <c r="AJ413" i="7"/>
  <c r="AE413" i="7"/>
  <c r="W413" i="7"/>
  <c r="O413" i="7"/>
  <c r="AK407" i="7"/>
  <c r="AF407" i="7"/>
  <c r="X407" i="7"/>
  <c r="P407" i="7"/>
  <c r="AK405" i="7"/>
  <c r="AF405" i="7"/>
  <c r="X405" i="7"/>
  <c r="P405" i="7"/>
  <c r="AI401" i="7"/>
  <c r="AD401" i="7"/>
  <c r="AF399" i="7"/>
  <c r="AD395" i="7"/>
  <c r="AH381" i="7"/>
  <c r="AJ365" i="7"/>
  <c r="W365" i="7"/>
  <c r="AL367" i="7"/>
  <c r="AC367" i="7"/>
  <c r="AJ369" i="7"/>
  <c r="W369" i="7"/>
  <c r="AL371" i="7"/>
  <c r="AC371" i="7"/>
  <c r="AJ373" i="7"/>
  <c r="W373" i="7"/>
  <c r="AL375" i="7"/>
  <c r="AC375" i="7"/>
  <c r="AJ377" i="7"/>
  <c r="N362" i="7"/>
  <c r="AI362" i="7"/>
  <c r="P362" i="7"/>
  <c r="L365" i="7"/>
  <c r="N365" i="7"/>
  <c r="P365" i="7"/>
  <c r="V365" i="7"/>
  <c r="X365" i="7"/>
  <c r="AD365" i="7"/>
  <c r="AF365" i="7"/>
  <c r="AI365" i="7"/>
  <c r="AK365" i="7"/>
  <c r="M365" i="7"/>
  <c r="U365" i="7"/>
  <c r="AC365" i="7"/>
  <c r="AH365" i="7"/>
  <c r="AL365" i="7"/>
  <c r="L367" i="7"/>
  <c r="N367" i="7"/>
  <c r="P367" i="7"/>
  <c r="V367" i="7"/>
  <c r="X367" i="7"/>
  <c r="AD367" i="7"/>
  <c r="AF367" i="7"/>
  <c r="AI367" i="7"/>
  <c r="AK367" i="7"/>
  <c r="K367" i="7"/>
  <c r="O367" i="7"/>
  <c r="W367" i="7"/>
  <c r="AE367" i="7"/>
  <c r="AJ367" i="7"/>
  <c r="L369" i="7"/>
  <c r="N369" i="7"/>
  <c r="P369" i="7"/>
  <c r="V369" i="7"/>
  <c r="X369" i="7"/>
  <c r="AD369" i="7"/>
  <c r="AF369" i="7"/>
  <c r="AI369" i="7"/>
  <c r="AK369" i="7"/>
  <c r="M369" i="7"/>
  <c r="U369" i="7"/>
  <c r="AC369" i="7"/>
  <c r="AH369" i="7"/>
  <c r="AL369" i="7"/>
  <c r="L371" i="7"/>
  <c r="N371" i="7"/>
  <c r="P371" i="7"/>
  <c r="V371" i="7"/>
  <c r="X371" i="7"/>
  <c r="AD371" i="7"/>
  <c r="AF371" i="7"/>
  <c r="AI371" i="7"/>
  <c r="AK371" i="7"/>
  <c r="K371" i="7"/>
  <c r="O371" i="7"/>
  <c r="W371" i="7"/>
  <c r="AE371" i="7"/>
  <c r="AJ371" i="7"/>
  <c r="L373" i="7"/>
  <c r="N373" i="7"/>
  <c r="P373" i="7"/>
  <c r="V373" i="7"/>
  <c r="X373" i="7"/>
  <c r="AD373" i="7"/>
  <c r="AF373" i="7"/>
  <c r="AI373" i="7"/>
  <c r="AK373" i="7"/>
  <c r="M373" i="7"/>
  <c r="U373" i="7"/>
  <c r="AC373" i="7"/>
  <c r="AH373" i="7"/>
  <c r="AL373" i="7"/>
  <c r="L375" i="7"/>
  <c r="N375" i="7"/>
  <c r="P375" i="7"/>
  <c r="V375" i="7"/>
  <c r="X375" i="7"/>
  <c r="AD375" i="7"/>
  <c r="AF375" i="7"/>
  <c r="AI375" i="7"/>
  <c r="AK375" i="7"/>
  <c r="K375" i="7"/>
  <c r="O375" i="7"/>
  <c r="W375" i="7"/>
  <c r="AE375" i="7"/>
  <c r="AJ375" i="7"/>
  <c r="M377" i="7"/>
  <c r="U377" i="7"/>
  <c r="X377" i="7"/>
  <c r="AD377" i="7"/>
  <c r="AF377" i="7"/>
  <c r="AI377" i="7"/>
  <c r="AK377" i="7"/>
  <c r="O377" i="7"/>
  <c r="AC377" i="7"/>
  <c r="AH377" i="7"/>
  <c r="AL377" i="7"/>
  <c r="AL425" i="7"/>
  <c r="AH425" i="7"/>
  <c r="X425" i="7"/>
  <c r="AC425" i="7"/>
  <c r="AJ425" i="7"/>
  <c r="K425" i="7"/>
  <c r="L425" i="7"/>
  <c r="M425" i="7"/>
  <c r="N425" i="7"/>
  <c r="O425" i="7"/>
  <c r="P425" i="7"/>
  <c r="U425" i="7"/>
  <c r="V425" i="7"/>
  <c r="AL427" i="7"/>
  <c r="AH427" i="7"/>
  <c r="AC427" i="7"/>
  <c r="AJ427" i="7"/>
  <c r="K427" i="7"/>
  <c r="L427" i="7"/>
  <c r="M427" i="7"/>
  <c r="N427" i="7"/>
  <c r="O427" i="7"/>
  <c r="P427" i="7"/>
  <c r="U427" i="7"/>
  <c r="V427" i="7"/>
  <c r="AJ429" i="7"/>
  <c r="AE429" i="7"/>
  <c r="X429" i="7"/>
  <c r="AL429" i="7"/>
  <c r="AC429" i="7"/>
  <c r="K429" i="7"/>
  <c r="L429" i="7"/>
  <c r="M429" i="7"/>
  <c r="N429" i="7"/>
  <c r="O429" i="7"/>
  <c r="P429" i="7"/>
  <c r="U429" i="7"/>
  <c r="V429" i="7"/>
  <c r="AL431" i="7"/>
  <c r="AH431" i="7"/>
  <c r="AC431" i="7"/>
  <c r="AE431" i="7"/>
  <c r="K431" i="7"/>
  <c r="L431" i="7"/>
  <c r="M431" i="7"/>
  <c r="N431" i="7"/>
  <c r="O431" i="7"/>
  <c r="P431" i="7"/>
  <c r="U431" i="7"/>
  <c r="V431" i="7"/>
  <c r="X431" i="7"/>
  <c r="AJ433" i="7"/>
  <c r="AE433" i="7"/>
  <c r="X433" i="7"/>
  <c r="AH433" i="7"/>
  <c r="K433" i="7"/>
  <c r="L433" i="7"/>
  <c r="M433" i="7"/>
  <c r="N433" i="7"/>
  <c r="O433" i="7"/>
  <c r="P433" i="7"/>
  <c r="U433" i="7"/>
  <c r="V433" i="7"/>
  <c r="AL435" i="7"/>
  <c r="AH435" i="7"/>
  <c r="AC435" i="7"/>
  <c r="AJ435" i="7"/>
  <c r="K435" i="7"/>
  <c r="L435" i="7"/>
  <c r="M435" i="7"/>
  <c r="N435" i="7"/>
  <c r="O435" i="7"/>
  <c r="P435" i="7"/>
  <c r="U435" i="7"/>
  <c r="V435" i="7"/>
  <c r="AJ437" i="7"/>
  <c r="AE437" i="7"/>
  <c r="X437" i="7"/>
  <c r="AL437" i="7"/>
  <c r="AC437" i="7"/>
  <c r="K437" i="7"/>
  <c r="L437" i="7"/>
  <c r="M437" i="7"/>
  <c r="N437" i="7"/>
  <c r="O437" i="7"/>
  <c r="P437" i="7"/>
  <c r="U437" i="7"/>
  <c r="V437" i="7"/>
  <c r="AL439" i="7"/>
  <c r="AH439" i="7"/>
  <c r="AC439" i="7"/>
  <c r="AE439" i="7"/>
  <c r="K439" i="7"/>
  <c r="L439" i="7"/>
  <c r="M439" i="7"/>
  <c r="N439" i="7"/>
  <c r="O439" i="7"/>
  <c r="P439" i="7"/>
  <c r="U439" i="7"/>
  <c r="V439" i="7"/>
  <c r="X439" i="7"/>
  <c r="AJ441" i="7"/>
  <c r="AE441" i="7"/>
  <c r="X441" i="7"/>
  <c r="AH441" i="7"/>
  <c r="K441" i="7"/>
  <c r="L441" i="7"/>
  <c r="M441" i="7"/>
  <c r="N441" i="7"/>
  <c r="O441" i="7"/>
  <c r="P441" i="7"/>
  <c r="U441" i="7"/>
  <c r="V441" i="7"/>
  <c r="AL443" i="7"/>
  <c r="AH443" i="7"/>
  <c r="AC443" i="7"/>
  <c r="AJ443" i="7"/>
  <c r="K443" i="7"/>
  <c r="L443" i="7"/>
  <c r="M443" i="7"/>
  <c r="N443" i="7"/>
  <c r="O443" i="7"/>
  <c r="P443" i="7"/>
  <c r="U443" i="7"/>
  <c r="V443" i="7"/>
  <c r="AJ445" i="7"/>
  <c r="AE445" i="7"/>
  <c r="X445" i="7"/>
  <c r="AL445" i="7"/>
  <c r="AC445" i="7"/>
  <c r="K445" i="7"/>
  <c r="L445" i="7"/>
  <c r="M445" i="7"/>
  <c r="N445" i="7"/>
  <c r="O445" i="7"/>
  <c r="P445" i="7"/>
  <c r="U445" i="7"/>
  <c r="V445" i="7"/>
  <c r="AL447" i="7"/>
  <c r="AH447" i="7"/>
  <c r="AC447" i="7"/>
  <c r="AE447" i="7"/>
  <c r="K447" i="7"/>
  <c r="L447" i="7"/>
  <c r="M447" i="7"/>
  <c r="N447" i="7"/>
  <c r="O447" i="7"/>
  <c r="P447" i="7"/>
  <c r="U447" i="7"/>
  <c r="V447" i="7"/>
  <c r="X447" i="7"/>
  <c r="AJ449" i="7"/>
  <c r="AE449" i="7"/>
  <c r="X449" i="7"/>
  <c r="AH449" i="7"/>
  <c r="K449" i="7"/>
  <c r="L449" i="7"/>
  <c r="M449" i="7"/>
  <c r="N449" i="7"/>
  <c r="O449" i="7"/>
  <c r="P449" i="7"/>
  <c r="U449" i="7"/>
  <c r="V449" i="7"/>
  <c r="AL451" i="7"/>
  <c r="AH451" i="7"/>
  <c r="AC451" i="7"/>
  <c r="AJ451" i="7"/>
  <c r="K451" i="7"/>
  <c r="L451" i="7"/>
  <c r="M451" i="7"/>
  <c r="N451" i="7"/>
  <c r="O451" i="7"/>
  <c r="P451" i="7"/>
  <c r="U451" i="7"/>
  <c r="V451" i="7"/>
  <c r="AJ453" i="7"/>
  <c r="AE453" i="7"/>
  <c r="X453" i="7"/>
  <c r="AL453" i="7"/>
  <c r="AC453" i="7"/>
  <c r="K453" i="7"/>
  <c r="L453" i="7"/>
  <c r="M453" i="7"/>
  <c r="N453" i="7"/>
  <c r="O453" i="7"/>
  <c r="P453" i="7"/>
  <c r="U453" i="7"/>
  <c r="V453" i="7"/>
  <c r="AL455" i="7"/>
  <c r="AH455" i="7"/>
  <c r="AC455" i="7"/>
  <c r="AE455" i="7"/>
  <c r="K455" i="7"/>
  <c r="L455" i="7"/>
  <c r="M455" i="7"/>
  <c r="N455" i="7"/>
  <c r="O455" i="7"/>
  <c r="P455" i="7"/>
  <c r="U455" i="7"/>
  <c r="V455" i="7"/>
  <c r="X455" i="7"/>
  <c r="AJ457" i="7"/>
  <c r="AE457" i="7"/>
  <c r="X457" i="7"/>
  <c r="AH457" i="7"/>
  <c r="K457" i="7"/>
  <c r="L457" i="7"/>
  <c r="M457" i="7"/>
  <c r="N457" i="7"/>
  <c r="O457" i="7"/>
  <c r="P457" i="7"/>
  <c r="U457" i="7"/>
  <c r="V457" i="7"/>
  <c r="AL459" i="7"/>
  <c r="AH459" i="7"/>
  <c r="AC459" i="7"/>
  <c r="AJ459" i="7"/>
  <c r="K459" i="7"/>
  <c r="L459" i="7"/>
  <c r="M459" i="7"/>
  <c r="N459" i="7"/>
  <c r="O459" i="7"/>
  <c r="P459" i="7"/>
  <c r="U459" i="7"/>
  <c r="V459" i="7"/>
  <c r="AJ461" i="7"/>
  <c r="AE461" i="7"/>
  <c r="X461" i="7"/>
  <c r="AL461" i="7"/>
  <c r="AC461" i="7"/>
  <c r="K461" i="7"/>
  <c r="L461" i="7"/>
  <c r="M461" i="7"/>
  <c r="N461" i="7"/>
  <c r="O461" i="7"/>
  <c r="P461" i="7"/>
  <c r="U461" i="7"/>
  <c r="V461" i="7"/>
  <c r="AL463" i="7"/>
  <c r="AH463" i="7"/>
  <c r="AC463" i="7"/>
  <c r="AE463" i="7"/>
  <c r="K463" i="7"/>
  <c r="L463" i="7"/>
  <c r="M463" i="7"/>
  <c r="N463" i="7"/>
  <c r="O463" i="7"/>
  <c r="P463" i="7"/>
  <c r="U463" i="7"/>
  <c r="V463" i="7"/>
  <c r="X463" i="7"/>
  <c r="AJ465" i="7"/>
  <c r="AE465" i="7"/>
  <c r="X465" i="7"/>
  <c r="AH465" i="7"/>
  <c r="K465" i="7"/>
  <c r="L465" i="7"/>
  <c r="M465" i="7"/>
  <c r="N465" i="7"/>
  <c r="O465" i="7"/>
  <c r="P465" i="7"/>
  <c r="U465" i="7"/>
  <c r="V465" i="7"/>
  <c r="AL467" i="7"/>
  <c r="AH467" i="7"/>
  <c r="AC467" i="7"/>
  <c r="AJ467" i="7"/>
  <c r="K467" i="7"/>
  <c r="L467" i="7"/>
  <c r="M467" i="7"/>
  <c r="N467" i="7"/>
  <c r="O467" i="7"/>
  <c r="P467" i="7"/>
  <c r="U467" i="7"/>
  <c r="V467" i="7"/>
  <c r="AJ469" i="7"/>
  <c r="AE469" i="7"/>
  <c r="X469" i="7"/>
  <c r="AL469" i="7"/>
  <c r="AC469" i="7"/>
  <c r="K469" i="7"/>
  <c r="L469" i="7"/>
  <c r="M469" i="7"/>
  <c r="N469" i="7"/>
  <c r="O469" i="7"/>
  <c r="P469" i="7"/>
  <c r="U469" i="7"/>
  <c r="V469" i="7"/>
  <c r="AL471" i="7"/>
  <c r="AH471" i="7"/>
  <c r="AC471" i="7"/>
  <c r="AE471" i="7"/>
  <c r="K471" i="7"/>
  <c r="L471" i="7"/>
  <c r="M471" i="7"/>
  <c r="N471" i="7"/>
  <c r="O471" i="7"/>
  <c r="P471" i="7"/>
  <c r="U471" i="7"/>
  <c r="V471" i="7"/>
  <c r="X471" i="7"/>
  <c r="AJ473" i="7"/>
  <c r="AE473" i="7"/>
  <c r="X473" i="7"/>
  <c r="AH473" i="7"/>
  <c r="K473" i="7"/>
  <c r="L473" i="7"/>
  <c r="M473" i="7"/>
  <c r="N473" i="7"/>
  <c r="O473" i="7"/>
  <c r="P473" i="7"/>
  <c r="U473" i="7"/>
  <c r="V473" i="7"/>
  <c r="AL475" i="7"/>
  <c r="AH475" i="7"/>
  <c r="AC475" i="7"/>
  <c r="AJ475" i="7"/>
  <c r="K475" i="7"/>
  <c r="L475" i="7"/>
  <c r="M475" i="7"/>
  <c r="N475" i="7"/>
  <c r="O475" i="7"/>
  <c r="P475" i="7"/>
  <c r="U475" i="7"/>
  <c r="V475" i="7"/>
  <c r="AJ477" i="7"/>
  <c r="AE477" i="7"/>
  <c r="X477" i="7"/>
  <c r="AL477" i="7"/>
  <c r="AC477" i="7"/>
  <c r="K477" i="7"/>
  <c r="L477" i="7"/>
  <c r="M477" i="7"/>
  <c r="N477" i="7"/>
  <c r="O477" i="7"/>
  <c r="P477" i="7"/>
  <c r="U477" i="7"/>
  <c r="V477" i="7"/>
  <c r="AL479" i="7"/>
  <c r="AH479" i="7"/>
  <c r="AC479" i="7"/>
  <c r="AE479" i="7"/>
  <c r="K479" i="7"/>
  <c r="L479" i="7"/>
  <c r="M479" i="7"/>
  <c r="N479" i="7"/>
  <c r="O479" i="7"/>
  <c r="P479" i="7"/>
  <c r="U479" i="7"/>
  <c r="V479" i="7"/>
  <c r="X479" i="7"/>
  <c r="AJ481" i="7"/>
  <c r="AE481" i="7"/>
  <c r="X481" i="7"/>
  <c r="AH481" i="7"/>
  <c r="K481" i="7"/>
  <c r="L481" i="7"/>
  <c r="M481" i="7"/>
  <c r="N481" i="7"/>
  <c r="O481" i="7"/>
  <c r="P481" i="7"/>
  <c r="U481" i="7"/>
  <c r="V481" i="7"/>
  <c r="AL483" i="7"/>
  <c r="AH483" i="7"/>
  <c r="AC483" i="7"/>
  <c r="AJ483" i="7"/>
  <c r="K483" i="7"/>
  <c r="L483" i="7"/>
  <c r="M483" i="7"/>
  <c r="N483" i="7"/>
  <c r="O483" i="7"/>
  <c r="P483" i="7"/>
  <c r="U483" i="7"/>
  <c r="V483" i="7"/>
  <c r="AJ485" i="7"/>
  <c r="AE485" i="7"/>
  <c r="X485" i="7"/>
  <c r="AL485" i="7"/>
  <c r="AC485" i="7"/>
  <c r="K485" i="7"/>
  <c r="L485" i="7"/>
  <c r="M485" i="7"/>
  <c r="N485" i="7"/>
  <c r="O485" i="7"/>
  <c r="P485" i="7"/>
  <c r="U485" i="7"/>
  <c r="V485" i="7"/>
  <c r="AL487" i="7"/>
  <c r="AH487" i="7"/>
  <c r="AC487" i="7"/>
  <c r="AE487" i="7"/>
  <c r="K487" i="7"/>
  <c r="L487" i="7"/>
  <c r="M487" i="7"/>
  <c r="N487" i="7"/>
  <c r="O487" i="7"/>
  <c r="P487" i="7"/>
  <c r="U487" i="7"/>
  <c r="V487" i="7"/>
  <c r="X487" i="7"/>
  <c r="AJ489" i="7"/>
  <c r="AE489" i="7"/>
  <c r="X489" i="7"/>
  <c r="AH489" i="7"/>
  <c r="K489" i="7"/>
  <c r="L489" i="7"/>
  <c r="M489" i="7"/>
  <c r="N489" i="7"/>
  <c r="O489" i="7"/>
  <c r="P489" i="7"/>
  <c r="U489" i="7"/>
  <c r="V489" i="7"/>
  <c r="AL491" i="7"/>
  <c r="AH491" i="7"/>
  <c r="AC491" i="7"/>
  <c r="AJ491" i="7"/>
  <c r="K491" i="7"/>
  <c r="L491" i="7"/>
  <c r="M491" i="7"/>
  <c r="N491" i="7"/>
  <c r="O491" i="7"/>
  <c r="P491" i="7"/>
  <c r="U491" i="7"/>
  <c r="V491" i="7"/>
  <c r="AJ493" i="7"/>
  <c r="AE493" i="7"/>
  <c r="X493" i="7"/>
  <c r="AL493" i="7"/>
  <c r="AC493" i="7"/>
  <c r="K493" i="7"/>
  <c r="L493" i="7"/>
  <c r="M493" i="7"/>
  <c r="N493" i="7"/>
  <c r="O493" i="7"/>
  <c r="P493" i="7"/>
  <c r="U493" i="7"/>
  <c r="V493" i="7"/>
  <c r="AL495" i="7"/>
  <c r="AH495" i="7"/>
  <c r="AC495" i="7"/>
  <c r="AE495" i="7"/>
  <c r="K495" i="7"/>
  <c r="L495" i="7"/>
  <c r="M495" i="7"/>
  <c r="N495" i="7"/>
  <c r="O495" i="7"/>
  <c r="P495" i="7"/>
  <c r="U495" i="7"/>
  <c r="V495" i="7"/>
  <c r="X495" i="7"/>
  <c r="AJ497" i="7"/>
  <c r="AE497" i="7"/>
  <c r="X497" i="7"/>
  <c r="AH497" i="7"/>
  <c r="K497" i="7"/>
  <c r="L497" i="7"/>
  <c r="M497" i="7"/>
  <c r="N497" i="7"/>
  <c r="O497" i="7"/>
  <c r="P497" i="7"/>
  <c r="U497" i="7"/>
  <c r="V497" i="7"/>
  <c r="AL499" i="7"/>
  <c r="AH499" i="7"/>
  <c r="AC499" i="7"/>
  <c r="AJ499" i="7"/>
  <c r="K499" i="7"/>
  <c r="L499" i="7"/>
  <c r="M499" i="7"/>
  <c r="N499" i="7"/>
  <c r="O499" i="7"/>
  <c r="P499" i="7"/>
  <c r="U499" i="7"/>
  <c r="V499" i="7"/>
  <c r="AJ657" i="7"/>
  <c r="AE657" i="7"/>
  <c r="X657" i="7"/>
  <c r="AL657" i="7"/>
  <c r="AC657" i="7"/>
  <c r="K657" i="7"/>
  <c r="L657" i="7"/>
  <c r="M657" i="7"/>
  <c r="N657" i="7"/>
  <c r="O657" i="7"/>
  <c r="P657" i="7"/>
  <c r="U657" i="7"/>
  <c r="V657" i="7"/>
  <c r="O379" i="7"/>
  <c r="AE379" i="7"/>
  <c r="K379" i="7"/>
  <c r="AJ379" i="7"/>
  <c r="AM381" i="7"/>
  <c r="L381" i="7"/>
  <c r="N381" i="7"/>
  <c r="P381" i="7"/>
  <c r="V381" i="7"/>
  <c r="X381" i="7"/>
  <c r="AD381" i="7"/>
  <c r="AF381" i="7"/>
  <c r="AI381" i="7"/>
  <c r="AK381" i="7"/>
  <c r="K381" i="7"/>
  <c r="O381" i="7"/>
  <c r="W381" i="7"/>
  <c r="AE381" i="7"/>
  <c r="AJ381" i="7"/>
  <c r="K383" i="7"/>
  <c r="M383" i="7"/>
  <c r="O383" i="7"/>
  <c r="U383" i="7"/>
  <c r="W383" i="7"/>
  <c r="AM393" i="7"/>
  <c r="L393" i="7"/>
  <c r="N393" i="7"/>
  <c r="P393" i="7"/>
  <c r="V393" i="7"/>
  <c r="X393" i="7"/>
  <c r="AD393" i="7"/>
  <c r="AF393" i="7"/>
  <c r="AI393" i="7"/>
  <c r="AK393" i="7"/>
  <c r="AM395" i="7"/>
  <c r="K395" i="7"/>
  <c r="M395" i="7"/>
  <c r="O395" i="7"/>
  <c r="U395" i="7"/>
  <c r="W395" i="7"/>
  <c r="AC395" i="7"/>
  <c r="AE395" i="7"/>
  <c r="AH395" i="7"/>
  <c r="AJ395" i="7"/>
  <c r="AL395" i="7"/>
  <c r="L395" i="7"/>
  <c r="P395" i="7"/>
  <c r="X395" i="7"/>
  <c r="AF395" i="7"/>
  <c r="AK395" i="7"/>
  <c r="AM397" i="7"/>
  <c r="L397" i="7"/>
  <c r="X397" i="7"/>
  <c r="AK397" i="7"/>
  <c r="P397" i="7"/>
  <c r="AM399" i="7"/>
  <c r="K399" i="7"/>
  <c r="M399" i="7"/>
  <c r="O399" i="7"/>
  <c r="U399" i="7"/>
  <c r="W399" i="7"/>
  <c r="AC399" i="7"/>
  <c r="AE399" i="7"/>
  <c r="AH399" i="7"/>
  <c r="AJ399" i="7"/>
  <c r="AL399" i="7"/>
  <c r="N399" i="7"/>
  <c r="V399" i="7"/>
  <c r="AD399" i="7"/>
  <c r="AI399" i="7"/>
  <c r="AM401" i="7"/>
  <c r="K401" i="7"/>
  <c r="M401" i="7"/>
  <c r="O401" i="7"/>
  <c r="U401" i="7"/>
  <c r="W401" i="7"/>
  <c r="N401" i="7"/>
  <c r="V401" i="7"/>
  <c r="AC401" i="7"/>
  <c r="AE401" i="7"/>
  <c r="AH401" i="7"/>
  <c r="AJ401" i="7"/>
  <c r="AL401" i="7"/>
  <c r="AM403" i="7"/>
  <c r="L403" i="7"/>
  <c r="X403" i="7"/>
  <c r="AK403" i="7"/>
  <c r="AM405" i="7"/>
  <c r="K405" i="7"/>
  <c r="M405" i="7"/>
  <c r="O405" i="7"/>
  <c r="U405" i="7"/>
  <c r="W405" i="7"/>
  <c r="AC405" i="7"/>
  <c r="AE405" i="7"/>
  <c r="AH405" i="7"/>
  <c r="AJ405" i="7"/>
  <c r="AL405" i="7"/>
  <c r="AM407" i="7"/>
  <c r="K407" i="7"/>
  <c r="M407" i="7"/>
  <c r="O407" i="7"/>
  <c r="U407" i="7"/>
  <c r="W407" i="7"/>
  <c r="AC407" i="7"/>
  <c r="AE407" i="7"/>
  <c r="AH407" i="7"/>
  <c r="AJ407" i="7"/>
  <c r="AL407" i="7"/>
  <c r="AM409" i="7"/>
  <c r="L409" i="7"/>
  <c r="X409" i="7"/>
  <c r="AK409" i="7"/>
  <c r="K411" i="7"/>
  <c r="M411" i="7"/>
  <c r="AM413" i="7"/>
  <c r="L413" i="7"/>
  <c r="N413" i="7"/>
  <c r="P413" i="7"/>
  <c r="V413" i="7"/>
  <c r="X413" i="7"/>
  <c r="AD413" i="7"/>
  <c r="AF413" i="7"/>
  <c r="AI413" i="7"/>
  <c r="AK413" i="7"/>
  <c r="U415" i="7"/>
  <c r="AH415" i="7"/>
  <c r="L417" i="7"/>
  <c r="N417" i="7"/>
  <c r="P417" i="7"/>
  <c r="V417" i="7"/>
  <c r="X417" i="7"/>
  <c r="AD417" i="7"/>
  <c r="AF417" i="7"/>
  <c r="AI417" i="7"/>
  <c r="AK417" i="7"/>
  <c r="L419" i="7"/>
  <c r="N419" i="7"/>
  <c r="P419" i="7"/>
  <c r="V419" i="7"/>
  <c r="X419" i="7"/>
  <c r="AD419" i="7"/>
  <c r="AF419" i="7"/>
  <c r="AI419" i="7"/>
  <c r="AK419" i="7"/>
  <c r="O421" i="7"/>
  <c r="AE421" i="7"/>
  <c r="L423" i="7"/>
  <c r="N423" i="7"/>
  <c r="P423" i="7"/>
  <c r="V423" i="7"/>
  <c r="X423" i="7"/>
  <c r="AD423" i="7"/>
  <c r="AF423" i="7"/>
  <c r="AI423" i="7"/>
  <c r="AK423" i="7"/>
  <c r="L569" i="7"/>
  <c r="AM569" i="7"/>
  <c r="L573" i="7"/>
  <c r="AM573" i="7"/>
  <c r="L575" i="7"/>
  <c r="AM575" i="7"/>
  <c r="L579" i="7"/>
  <c r="AM579" i="7"/>
  <c r="L581" i="7"/>
  <c r="AM581" i="7"/>
  <c r="L585" i="7"/>
  <c r="AM585" i="7"/>
  <c r="L587" i="7"/>
  <c r="AM587" i="7"/>
  <c r="L591" i="7"/>
  <c r="AM591" i="7"/>
  <c r="L593" i="7"/>
  <c r="AM593" i="7"/>
  <c r="L597" i="7"/>
  <c r="AM597" i="7"/>
  <c r="L599" i="7"/>
  <c r="AM599" i="7"/>
  <c r="L603" i="7"/>
  <c r="AM603" i="7"/>
  <c r="L605" i="7"/>
  <c r="AM605" i="7"/>
  <c r="L609" i="7"/>
  <c r="AM609" i="7"/>
  <c r="L611" i="7"/>
  <c r="AM611" i="7"/>
  <c r="L615" i="7"/>
  <c r="AM615" i="7"/>
  <c r="L617" i="7"/>
  <c r="AM617" i="7"/>
  <c r="B19" i="5"/>
  <c r="B20" i="5"/>
  <c r="L377" i="7"/>
  <c r="N377" i="7"/>
  <c r="P377" i="7"/>
  <c r="V377" i="7"/>
  <c r="AM425" i="7"/>
  <c r="AK425" i="7"/>
  <c r="AI425" i="7"/>
  <c r="AF425" i="7"/>
  <c r="W425" i="7"/>
  <c r="AD425" i="7"/>
  <c r="AM427" i="7"/>
  <c r="AK427" i="7"/>
  <c r="AI427" i="7"/>
  <c r="AF427" i="7"/>
  <c r="AD427" i="7"/>
  <c r="W427" i="7"/>
  <c r="AM429" i="7"/>
  <c r="AK429" i="7"/>
  <c r="AI429" i="7"/>
  <c r="AF429" i="7"/>
  <c r="AD429" i="7"/>
  <c r="W429" i="7"/>
  <c r="AM431" i="7"/>
  <c r="AK431" i="7"/>
  <c r="AI431" i="7"/>
  <c r="AF431" i="7"/>
  <c r="AD431" i="7"/>
  <c r="W431" i="7"/>
  <c r="AM433" i="7"/>
  <c r="AK433" i="7"/>
  <c r="AI433" i="7"/>
  <c r="AF433" i="7"/>
  <c r="AD433" i="7"/>
  <c r="W433" i="7"/>
  <c r="AM435" i="7"/>
  <c r="AK435" i="7"/>
  <c r="AI435" i="7"/>
  <c r="AF435" i="7"/>
  <c r="AD435" i="7"/>
  <c r="W435" i="7"/>
  <c r="AM437" i="7"/>
  <c r="AK437" i="7"/>
  <c r="AI437" i="7"/>
  <c r="AF437" i="7"/>
  <c r="AD437" i="7"/>
  <c r="W437" i="7"/>
  <c r="AM439" i="7"/>
  <c r="AK439" i="7"/>
  <c r="AI439" i="7"/>
  <c r="AF439" i="7"/>
  <c r="AD439" i="7"/>
  <c r="W439" i="7"/>
  <c r="AM441" i="7"/>
  <c r="AK441" i="7"/>
  <c r="AI441" i="7"/>
  <c r="AF441" i="7"/>
  <c r="AD441" i="7"/>
  <c r="W441" i="7"/>
  <c r="AM443" i="7"/>
  <c r="AK443" i="7"/>
  <c r="AI443" i="7"/>
  <c r="AF443" i="7"/>
  <c r="AD443" i="7"/>
  <c r="W443" i="7"/>
  <c r="AM445" i="7"/>
  <c r="AK445" i="7"/>
  <c r="AI445" i="7"/>
  <c r="AF445" i="7"/>
  <c r="AD445" i="7"/>
  <c r="W445" i="7"/>
  <c r="AM447" i="7"/>
  <c r="AK447" i="7"/>
  <c r="AI447" i="7"/>
  <c r="AF447" i="7"/>
  <c r="AD447" i="7"/>
  <c r="W447" i="7"/>
  <c r="AM449" i="7"/>
  <c r="AK449" i="7"/>
  <c r="AI449" i="7"/>
  <c r="AF449" i="7"/>
  <c r="AD449" i="7"/>
  <c r="W449" i="7"/>
  <c r="AM451" i="7"/>
  <c r="AK451" i="7"/>
  <c r="AI451" i="7"/>
  <c r="AF451" i="7"/>
  <c r="AD451" i="7"/>
  <c r="W451" i="7"/>
  <c r="AM453" i="7"/>
  <c r="AK453" i="7"/>
  <c r="AI453" i="7"/>
  <c r="AF453" i="7"/>
  <c r="AD453" i="7"/>
  <c r="W453" i="7"/>
  <c r="AM455" i="7"/>
  <c r="AK455" i="7"/>
  <c r="AI455" i="7"/>
  <c r="AF455" i="7"/>
  <c r="AD455" i="7"/>
  <c r="W455" i="7"/>
  <c r="AM457" i="7"/>
  <c r="AK457" i="7"/>
  <c r="AI457" i="7"/>
  <c r="AF457" i="7"/>
  <c r="AD457" i="7"/>
  <c r="W457" i="7"/>
  <c r="AM459" i="7"/>
  <c r="AK459" i="7"/>
  <c r="AI459" i="7"/>
  <c r="AF459" i="7"/>
  <c r="AD459" i="7"/>
  <c r="W459" i="7"/>
  <c r="AM461" i="7"/>
  <c r="AK461" i="7"/>
  <c r="AI461" i="7"/>
  <c r="AF461" i="7"/>
  <c r="AD461" i="7"/>
  <c r="W461" i="7"/>
  <c r="AM463" i="7"/>
  <c r="AK463" i="7"/>
  <c r="AI463" i="7"/>
  <c r="AF463" i="7"/>
  <c r="AD463" i="7"/>
  <c r="W463" i="7"/>
  <c r="AM465" i="7"/>
  <c r="AK465" i="7"/>
  <c r="AI465" i="7"/>
  <c r="AF465" i="7"/>
  <c r="AD465" i="7"/>
  <c r="W465" i="7"/>
  <c r="AM467" i="7"/>
  <c r="AK467" i="7"/>
  <c r="AI467" i="7"/>
  <c r="AF467" i="7"/>
  <c r="AD467" i="7"/>
  <c r="W467" i="7"/>
  <c r="AM469" i="7"/>
  <c r="AK469" i="7"/>
  <c r="AI469" i="7"/>
  <c r="AF469" i="7"/>
  <c r="AD469" i="7"/>
  <c r="W469" i="7"/>
  <c r="AM471" i="7"/>
  <c r="AK471" i="7"/>
  <c r="AI471" i="7"/>
  <c r="AF471" i="7"/>
  <c r="AD471" i="7"/>
  <c r="W471" i="7"/>
  <c r="AM473" i="7"/>
  <c r="AK473" i="7"/>
  <c r="AI473" i="7"/>
  <c r="AF473" i="7"/>
  <c r="AD473" i="7"/>
  <c r="W473" i="7"/>
  <c r="AM475" i="7"/>
  <c r="AK475" i="7"/>
  <c r="AI475" i="7"/>
  <c r="AF475" i="7"/>
  <c r="AD475" i="7"/>
  <c r="W475" i="7"/>
  <c r="AM477" i="7"/>
  <c r="AK477" i="7"/>
  <c r="AI477" i="7"/>
  <c r="AF477" i="7"/>
  <c r="AD477" i="7"/>
  <c r="W477" i="7"/>
  <c r="AM479" i="7"/>
  <c r="AK479" i="7"/>
  <c r="AI479" i="7"/>
  <c r="AF479" i="7"/>
  <c r="AD479" i="7"/>
  <c r="W479" i="7"/>
  <c r="AM481" i="7"/>
  <c r="AK481" i="7"/>
  <c r="AI481" i="7"/>
  <c r="AF481" i="7"/>
  <c r="AD481" i="7"/>
  <c r="W481" i="7"/>
  <c r="AM483" i="7"/>
  <c r="AK483" i="7"/>
  <c r="AI483" i="7"/>
  <c r="AF483" i="7"/>
  <c r="AD483" i="7"/>
  <c r="W483" i="7"/>
  <c r="AM485" i="7"/>
  <c r="AK485" i="7"/>
  <c r="AI485" i="7"/>
  <c r="AF485" i="7"/>
  <c r="AD485" i="7"/>
  <c r="W485" i="7"/>
  <c r="AM487" i="7"/>
  <c r="AK487" i="7"/>
  <c r="AI487" i="7"/>
  <c r="AF487" i="7"/>
  <c r="AD487" i="7"/>
  <c r="W487" i="7"/>
  <c r="AM489" i="7"/>
  <c r="AK489" i="7"/>
  <c r="AI489" i="7"/>
  <c r="AF489" i="7"/>
  <c r="AD489" i="7"/>
  <c r="W489" i="7"/>
  <c r="AM491" i="7"/>
  <c r="AK491" i="7"/>
  <c r="AI491" i="7"/>
  <c r="AF491" i="7"/>
  <c r="AD491" i="7"/>
  <c r="W491" i="7"/>
  <c r="AM493" i="7"/>
  <c r="AK493" i="7"/>
  <c r="AI493" i="7"/>
  <c r="AF493" i="7"/>
  <c r="AD493" i="7"/>
  <c r="W493" i="7"/>
  <c r="AM495" i="7"/>
  <c r="AK495" i="7"/>
  <c r="AI495" i="7"/>
  <c r="AF495" i="7"/>
  <c r="AD495" i="7"/>
  <c r="W495" i="7"/>
  <c r="AM497" i="7"/>
  <c r="AK497" i="7"/>
  <c r="AI497" i="7"/>
  <c r="AF497" i="7"/>
  <c r="AD497" i="7"/>
  <c r="W497" i="7"/>
  <c r="AM499" i="7"/>
  <c r="AK499" i="7"/>
  <c r="AI499" i="7"/>
  <c r="AF499" i="7"/>
  <c r="AD499" i="7"/>
  <c r="W499" i="7"/>
  <c r="AM657" i="7"/>
  <c r="AK657" i="7"/>
  <c r="AI657" i="7"/>
  <c r="AF657" i="7"/>
  <c r="AD657" i="7"/>
  <c r="W657" i="7"/>
  <c r="K362" i="7"/>
  <c r="M362" i="7"/>
  <c r="O362" i="7"/>
  <c r="AC362" i="7"/>
  <c r="AE362" i="7"/>
  <c r="AH362" i="7"/>
  <c r="AJ362" i="7"/>
  <c r="AL362" i="7"/>
  <c r="U362" i="7"/>
  <c r="W362" i="7"/>
  <c r="L379" i="7"/>
  <c r="N379" i="7"/>
  <c r="P379" i="7"/>
  <c r="V379" i="7"/>
  <c r="X379" i="7"/>
  <c r="AD379" i="7"/>
  <c r="AF379" i="7"/>
  <c r="AI379" i="7"/>
  <c r="AK379" i="7"/>
  <c r="K397" i="7"/>
  <c r="M397" i="7"/>
  <c r="O397" i="7"/>
  <c r="U397" i="7"/>
  <c r="W397" i="7"/>
  <c r="AC397" i="7"/>
  <c r="AE397" i="7"/>
  <c r="AH397" i="7"/>
  <c r="AJ397" i="7"/>
  <c r="AL397" i="7"/>
  <c r="K403" i="7"/>
  <c r="M403" i="7"/>
  <c r="O403" i="7"/>
  <c r="U403" i="7"/>
  <c r="W403" i="7"/>
  <c r="AC403" i="7"/>
  <c r="AE403" i="7"/>
  <c r="AH403" i="7"/>
  <c r="AJ403" i="7"/>
  <c r="AL403" i="7"/>
  <c r="K409" i="7"/>
  <c r="M409" i="7"/>
  <c r="O409" i="7"/>
  <c r="U409" i="7"/>
  <c r="W409" i="7"/>
  <c r="AC409" i="7"/>
  <c r="AE409" i="7"/>
  <c r="AH409" i="7"/>
  <c r="AJ409" i="7"/>
  <c r="AL409" i="7"/>
  <c r="AM415" i="7"/>
  <c r="L415" i="7"/>
  <c r="N415" i="7"/>
  <c r="P415" i="7"/>
  <c r="V415" i="7"/>
  <c r="X415" i="7"/>
  <c r="AD415" i="7"/>
  <c r="AF415" i="7"/>
  <c r="AI415" i="7"/>
  <c r="AK415" i="7"/>
  <c r="AM421" i="7"/>
  <c r="L421" i="7"/>
  <c r="N421" i="7"/>
  <c r="P421" i="7"/>
  <c r="V421" i="7"/>
  <c r="X421" i="7"/>
  <c r="AD421" i="7"/>
  <c r="AF421" i="7"/>
  <c r="AI421" i="7"/>
  <c r="AK421" i="7"/>
  <c r="AM501" i="7"/>
  <c r="K501" i="7"/>
  <c r="M501" i="7"/>
  <c r="O501" i="7"/>
  <c r="U501" i="7"/>
  <c r="W501" i="7"/>
  <c r="AC501" i="7"/>
  <c r="AE501" i="7"/>
  <c r="AH501" i="7"/>
  <c r="AJ501" i="7"/>
  <c r="AL501" i="7"/>
  <c r="AM503" i="7"/>
  <c r="K503" i="7"/>
  <c r="M503" i="7"/>
  <c r="O503" i="7"/>
  <c r="U503" i="7"/>
  <c r="W503" i="7"/>
  <c r="AC503" i="7"/>
  <c r="AE503" i="7"/>
  <c r="AH503" i="7"/>
  <c r="AJ503" i="7"/>
  <c r="AL503" i="7"/>
  <c r="AM507" i="7"/>
  <c r="K507" i="7"/>
  <c r="M507" i="7"/>
  <c r="O507" i="7"/>
  <c r="U507" i="7"/>
  <c r="W507" i="7"/>
  <c r="AC507" i="7"/>
  <c r="AE507" i="7"/>
  <c r="AH507" i="7"/>
  <c r="AJ507" i="7"/>
  <c r="AL507" i="7"/>
  <c r="AM509" i="7"/>
  <c r="K509" i="7"/>
  <c r="M509" i="7"/>
  <c r="O509" i="7"/>
  <c r="U509" i="7"/>
  <c r="W509" i="7"/>
  <c r="AC509" i="7"/>
  <c r="AE509" i="7"/>
  <c r="AH509" i="7"/>
  <c r="AJ509" i="7"/>
  <c r="AL509" i="7"/>
  <c r="AM513" i="7"/>
  <c r="K513" i="7"/>
  <c r="M513" i="7"/>
  <c r="O513" i="7"/>
  <c r="U513" i="7"/>
  <c r="W513" i="7"/>
  <c r="AC513" i="7"/>
  <c r="AE513" i="7"/>
  <c r="AH513" i="7"/>
  <c r="AJ513" i="7"/>
  <c r="AL513" i="7"/>
  <c r="AM515" i="7"/>
  <c r="K515" i="7"/>
  <c r="M515" i="7"/>
  <c r="O515" i="7"/>
  <c r="U515" i="7"/>
  <c r="W515" i="7"/>
  <c r="AC515" i="7"/>
  <c r="AE515" i="7"/>
  <c r="AH515" i="7"/>
  <c r="AJ515" i="7"/>
  <c r="AL515" i="7"/>
  <c r="AM519" i="7"/>
  <c r="K519" i="7"/>
  <c r="M519" i="7"/>
  <c r="O519" i="7"/>
  <c r="U519" i="7"/>
  <c r="W519" i="7"/>
  <c r="AC519" i="7"/>
  <c r="AE519" i="7"/>
  <c r="AH519" i="7"/>
  <c r="AJ519" i="7"/>
  <c r="AL519" i="7"/>
  <c r="AM521" i="7"/>
  <c r="K521" i="7"/>
  <c r="M521" i="7"/>
  <c r="O521" i="7"/>
  <c r="U521" i="7"/>
  <c r="W521" i="7"/>
  <c r="AC521" i="7"/>
  <c r="AE521" i="7"/>
  <c r="AH521" i="7"/>
  <c r="AJ521" i="7"/>
  <c r="AL521" i="7"/>
  <c r="AM525" i="7"/>
  <c r="K525" i="7"/>
  <c r="M525" i="7"/>
  <c r="O525" i="7"/>
  <c r="U525" i="7"/>
  <c r="W525" i="7"/>
  <c r="AC525" i="7"/>
  <c r="AE525" i="7"/>
  <c r="AH525" i="7"/>
  <c r="AJ525" i="7"/>
  <c r="AL525" i="7"/>
  <c r="AM527" i="7"/>
  <c r="K527" i="7"/>
  <c r="M527" i="7"/>
  <c r="O527" i="7"/>
  <c r="U527" i="7"/>
  <c r="W527" i="7"/>
  <c r="AC527" i="7"/>
  <c r="AE527" i="7"/>
  <c r="AH527" i="7"/>
  <c r="AJ527" i="7"/>
  <c r="AL527" i="7"/>
  <c r="AM531" i="7"/>
  <c r="K531" i="7"/>
  <c r="M531" i="7"/>
  <c r="O531" i="7"/>
  <c r="U531" i="7"/>
  <c r="W531" i="7"/>
  <c r="AC531" i="7"/>
  <c r="AE531" i="7"/>
  <c r="AH531" i="7"/>
  <c r="AJ531" i="7"/>
  <c r="AL531" i="7"/>
  <c r="AM533" i="7"/>
  <c r="K533" i="7"/>
  <c r="M533" i="7"/>
  <c r="O533" i="7"/>
  <c r="U533" i="7"/>
  <c r="W533" i="7"/>
  <c r="AC533" i="7"/>
  <c r="AE533" i="7"/>
  <c r="AH533" i="7"/>
  <c r="AJ533" i="7"/>
  <c r="AL533" i="7"/>
  <c r="AM537" i="7"/>
  <c r="K537" i="7"/>
  <c r="M537" i="7"/>
  <c r="O537" i="7"/>
  <c r="U537" i="7"/>
  <c r="W537" i="7"/>
  <c r="AC537" i="7"/>
  <c r="AE537" i="7"/>
  <c r="AH537" i="7"/>
  <c r="AJ537" i="7"/>
  <c r="AL537" i="7"/>
  <c r="AM539" i="7"/>
  <c r="K539" i="7"/>
  <c r="M539" i="7"/>
  <c r="O539" i="7"/>
  <c r="U539" i="7"/>
  <c r="W539" i="7"/>
  <c r="AC539" i="7"/>
  <c r="AE539" i="7"/>
  <c r="AH539" i="7"/>
  <c r="AJ539" i="7"/>
  <c r="AL539" i="7"/>
  <c r="AM543" i="7"/>
  <c r="K543" i="7"/>
  <c r="M543" i="7"/>
  <c r="O543" i="7"/>
  <c r="U543" i="7"/>
  <c r="W543" i="7"/>
  <c r="AC543" i="7"/>
  <c r="AE543" i="7"/>
  <c r="AH543" i="7"/>
  <c r="AJ543" i="7"/>
  <c r="AL543" i="7"/>
  <c r="AM545" i="7"/>
  <c r="K545" i="7"/>
  <c r="AM567" i="7"/>
  <c r="AK567" i="7"/>
  <c r="AI567" i="7"/>
  <c r="AF567" i="7"/>
  <c r="AD567" i="7"/>
  <c r="X567" i="7"/>
  <c r="AL391" i="7"/>
  <c r="AJ391" i="7"/>
  <c r="AH391" i="7"/>
  <c r="AE391" i="7"/>
  <c r="AC391" i="7"/>
  <c r="W391" i="7"/>
  <c r="U391" i="7"/>
  <c r="O391" i="7"/>
  <c r="M391" i="7"/>
  <c r="AD385" i="7"/>
  <c r="X385" i="7"/>
  <c r="V385" i="7"/>
  <c r="P385" i="7"/>
  <c r="N385" i="7"/>
  <c r="L385" i="7"/>
  <c r="AE385" i="7"/>
  <c r="AH385" i="7"/>
  <c r="AJ385" i="7"/>
  <c r="AK653" i="7"/>
  <c r="AI653" i="7"/>
  <c r="AF653" i="7"/>
  <c r="AD653" i="7"/>
  <c r="X653" i="7"/>
  <c r="V653" i="7"/>
  <c r="P653" i="7"/>
  <c r="N653" i="7"/>
  <c r="AK651" i="7"/>
  <c r="AI651" i="7"/>
  <c r="AF651" i="7"/>
  <c r="AD651" i="7"/>
  <c r="X651" i="7"/>
  <c r="V651" i="7"/>
  <c r="P651" i="7"/>
  <c r="N651" i="7"/>
  <c r="AK647" i="7"/>
  <c r="AI647" i="7"/>
  <c r="AF647" i="7"/>
  <c r="AD647" i="7"/>
  <c r="X647" i="7"/>
  <c r="V647" i="7"/>
  <c r="P647" i="7"/>
  <c r="N647" i="7"/>
  <c r="AK645" i="7"/>
  <c r="AI645" i="7"/>
  <c r="AF645" i="7"/>
  <c r="AD645" i="7"/>
  <c r="X645" i="7"/>
  <c r="V645" i="7"/>
  <c r="P645" i="7"/>
  <c r="N645" i="7"/>
  <c r="AL641" i="7"/>
  <c r="AJ641" i="7"/>
  <c r="AH641" i="7"/>
  <c r="AE641" i="7"/>
  <c r="AC641" i="7"/>
  <c r="W641" i="7"/>
  <c r="U641" i="7"/>
  <c r="O641" i="7"/>
  <c r="M641" i="7"/>
  <c r="K641" i="7"/>
  <c r="AL639" i="7"/>
  <c r="AJ639" i="7"/>
  <c r="AH639" i="7"/>
  <c r="AE639" i="7"/>
  <c r="AC639" i="7"/>
  <c r="W639" i="7"/>
  <c r="U639" i="7"/>
  <c r="O639" i="7"/>
  <c r="M639" i="7"/>
  <c r="K639" i="7"/>
  <c r="AL635" i="7"/>
  <c r="AJ635" i="7"/>
  <c r="AH635" i="7"/>
  <c r="AE635" i="7"/>
  <c r="AC635" i="7"/>
  <c r="W635" i="7"/>
  <c r="U635" i="7"/>
  <c r="O635" i="7"/>
  <c r="M635" i="7"/>
  <c r="K635" i="7"/>
  <c r="AL633" i="7"/>
  <c r="AJ633" i="7"/>
  <c r="AH633" i="7"/>
  <c r="AE633" i="7"/>
  <c r="AC633" i="7"/>
  <c r="W633" i="7"/>
  <c r="U633" i="7"/>
  <c r="O633" i="7"/>
  <c r="M633" i="7"/>
  <c r="K633" i="7"/>
  <c r="AL629" i="7"/>
  <c r="AJ629" i="7"/>
  <c r="AH629" i="7"/>
  <c r="AE629" i="7"/>
  <c r="AC629" i="7"/>
  <c r="W629" i="7"/>
  <c r="U629" i="7"/>
  <c r="O629" i="7"/>
  <c r="M629" i="7"/>
  <c r="K629" i="7"/>
  <c r="AL627" i="7"/>
  <c r="AJ627" i="7"/>
  <c r="AH627" i="7"/>
  <c r="AE627" i="7"/>
  <c r="AC627" i="7"/>
  <c r="W627" i="7"/>
  <c r="U627" i="7"/>
  <c r="O627" i="7"/>
  <c r="M627" i="7"/>
  <c r="K627" i="7"/>
  <c r="AL623" i="7"/>
  <c r="AJ623" i="7"/>
  <c r="AH623" i="7"/>
  <c r="AE623" i="7"/>
  <c r="AC623" i="7"/>
  <c r="W623" i="7"/>
  <c r="U623" i="7"/>
  <c r="O623" i="7"/>
  <c r="M623" i="7"/>
  <c r="K623" i="7"/>
  <c r="AL621" i="7"/>
  <c r="AJ621" i="7"/>
  <c r="AH621" i="7"/>
  <c r="AE621" i="7"/>
  <c r="AC621" i="7"/>
  <c r="W621" i="7"/>
  <c r="U621" i="7"/>
  <c r="O621" i="7"/>
  <c r="M621" i="7"/>
  <c r="K621" i="7"/>
  <c r="AK617" i="7"/>
  <c r="AI617" i="7"/>
  <c r="AF617" i="7"/>
  <c r="AD617" i="7"/>
  <c r="X617" i="7"/>
  <c r="V617" i="7"/>
  <c r="P617" i="7"/>
  <c r="N617" i="7"/>
  <c r="AK615" i="7"/>
  <c r="AI615" i="7"/>
  <c r="AF615" i="7"/>
  <c r="AD615" i="7"/>
  <c r="X615" i="7"/>
  <c r="V615" i="7"/>
  <c r="P615" i="7"/>
  <c r="N615" i="7"/>
  <c r="AK611" i="7"/>
  <c r="AI611" i="7"/>
  <c r="AF611" i="7"/>
  <c r="AD611" i="7"/>
  <c r="X611" i="7"/>
  <c r="V611" i="7"/>
  <c r="P611" i="7"/>
  <c r="N611" i="7"/>
  <c r="AK609" i="7"/>
  <c r="AI609" i="7"/>
  <c r="AF609" i="7"/>
  <c r="AD609" i="7"/>
  <c r="X609" i="7"/>
  <c r="V609" i="7"/>
  <c r="P609" i="7"/>
  <c r="N609" i="7"/>
  <c r="AK605" i="7"/>
  <c r="AI605" i="7"/>
  <c r="AF605" i="7"/>
  <c r="AD605" i="7"/>
  <c r="X605" i="7"/>
  <c r="V605" i="7"/>
  <c r="P605" i="7"/>
  <c r="N605" i="7"/>
  <c r="AK603" i="7"/>
  <c r="AI603" i="7"/>
  <c r="AF603" i="7"/>
  <c r="AD603" i="7"/>
  <c r="X603" i="7"/>
  <c r="V603" i="7"/>
  <c r="P603" i="7"/>
  <c r="N603" i="7"/>
  <c r="AK599" i="7"/>
  <c r="AI599" i="7"/>
  <c r="AF599" i="7"/>
  <c r="AD599" i="7"/>
  <c r="X599" i="7"/>
  <c r="V599" i="7"/>
  <c r="P599" i="7"/>
  <c r="N599" i="7"/>
  <c r="AK597" i="7"/>
  <c r="AI597" i="7"/>
  <c r="AF597" i="7"/>
  <c r="AD597" i="7"/>
  <c r="X597" i="7"/>
  <c r="V597" i="7"/>
  <c r="P597" i="7"/>
  <c r="N597" i="7"/>
  <c r="AK593" i="7"/>
  <c r="AI593" i="7"/>
  <c r="AF593" i="7"/>
  <c r="AD593" i="7"/>
  <c r="X593" i="7"/>
  <c r="V593" i="7"/>
  <c r="P593" i="7"/>
  <c r="N593" i="7"/>
  <c r="AK591" i="7"/>
  <c r="AI591" i="7"/>
  <c r="AF591" i="7"/>
  <c r="AD591" i="7"/>
  <c r="X591" i="7"/>
  <c r="V591" i="7"/>
  <c r="P591" i="7"/>
  <c r="N591" i="7"/>
  <c r="AK587" i="7"/>
  <c r="AI587" i="7"/>
  <c r="AF587" i="7"/>
  <c r="AD587" i="7"/>
  <c r="X587" i="7"/>
  <c r="V587" i="7"/>
  <c r="P587" i="7"/>
  <c r="N587" i="7"/>
  <c r="AK585" i="7"/>
  <c r="AI585" i="7"/>
  <c r="AF585" i="7"/>
  <c r="AD585" i="7"/>
  <c r="X585" i="7"/>
  <c r="V585" i="7"/>
  <c r="P585" i="7"/>
  <c r="N585" i="7"/>
  <c r="AK581" i="7"/>
  <c r="AI581" i="7"/>
  <c r="AF581" i="7"/>
  <c r="AD581" i="7"/>
  <c r="X581" i="7"/>
  <c r="V581" i="7"/>
  <c r="P581" i="7"/>
  <c r="N581" i="7"/>
  <c r="AK579" i="7"/>
  <c r="AI579" i="7"/>
  <c r="AF579" i="7"/>
  <c r="AD579" i="7"/>
  <c r="X579" i="7"/>
  <c r="V579" i="7"/>
  <c r="P579" i="7"/>
  <c r="N579" i="7"/>
  <c r="AK575" i="7"/>
  <c r="AI575" i="7"/>
  <c r="AF575" i="7"/>
  <c r="AD575" i="7"/>
  <c r="X575" i="7"/>
  <c r="V575" i="7"/>
  <c r="P575" i="7"/>
  <c r="N575" i="7"/>
  <c r="AK573" i="7"/>
  <c r="AI573" i="7"/>
  <c r="AF573" i="7"/>
  <c r="AD573" i="7"/>
  <c r="X573" i="7"/>
  <c r="V573" i="7"/>
  <c r="P573" i="7"/>
  <c r="N573" i="7"/>
  <c r="AK569" i="7"/>
  <c r="AI569" i="7"/>
  <c r="AF569" i="7"/>
  <c r="AD569" i="7"/>
  <c r="X569" i="7"/>
  <c r="V569" i="7"/>
  <c r="P569" i="7"/>
  <c r="N569" i="7"/>
  <c r="U567" i="7"/>
  <c r="O567" i="7"/>
  <c r="M567" i="7"/>
  <c r="K567" i="7"/>
  <c r="AL563" i="7"/>
  <c r="AJ563" i="7"/>
  <c r="AH563" i="7"/>
  <c r="AE563" i="7"/>
  <c r="AC563" i="7"/>
  <c r="W563" i="7"/>
  <c r="U563" i="7"/>
  <c r="O563" i="7"/>
  <c r="M563" i="7"/>
  <c r="K563" i="7"/>
  <c r="AL561" i="7"/>
  <c r="AJ561" i="7"/>
  <c r="AH561" i="7"/>
  <c r="AE561" i="7"/>
  <c r="AC561" i="7"/>
  <c r="W561" i="7"/>
  <c r="U561" i="7"/>
  <c r="O561" i="7"/>
  <c r="M561" i="7"/>
  <c r="K561" i="7"/>
  <c r="AL557" i="7"/>
  <c r="AJ557" i="7"/>
  <c r="AH557" i="7"/>
  <c r="AE557" i="7"/>
  <c r="AC557" i="7"/>
  <c r="W557" i="7"/>
  <c r="U557" i="7"/>
  <c r="O557" i="7"/>
  <c r="M557" i="7"/>
  <c r="K557" i="7"/>
  <c r="AL555" i="7"/>
  <c r="AJ555" i="7"/>
  <c r="AH555" i="7"/>
  <c r="AE555" i="7"/>
  <c r="AC555" i="7"/>
  <c r="W555" i="7"/>
  <c r="U555" i="7"/>
  <c r="O555" i="7"/>
  <c r="M555" i="7"/>
  <c r="K555" i="7"/>
  <c r="AL551" i="7"/>
  <c r="AJ551" i="7"/>
  <c r="AH551" i="7"/>
  <c r="AE551" i="7"/>
  <c r="AC551" i="7"/>
  <c r="W551" i="7"/>
  <c r="U551" i="7"/>
  <c r="O551" i="7"/>
  <c r="M551" i="7"/>
  <c r="K551" i="7"/>
  <c r="AL549" i="7"/>
  <c r="AJ549" i="7"/>
  <c r="AH549" i="7"/>
  <c r="AE549" i="7"/>
  <c r="AC549" i="7"/>
  <c r="W549" i="7"/>
  <c r="U549" i="7"/>
  <c r="O549" i="7"/>
  <c r="M549" i="7"/>
  <c r="K549" i="7"/>
  <c r="AL545" i="7"/>
  <c r="AJ545" i="7"/>
  <c r="AH545" i="7"/>
  <c r="AE545" i="7"/>
  <c r="AC545" i="7"/>
  <c r="W545" i="7"/>
  <c r="U545" i="7"/>
  <c r="O545" i="7"/>
  <c r="M545" i="7"/>
  <c r="AI543" i="7"/>
  <c r="AD543" i="7"/>
  <c r="V543" i="7"/>
  <c r="N543" i="7"/>
  <c r="AI539" i="7"/>
  <c r="AD539" i="7"/>
  <c r="V539" i="7"/>
  <c r="N539" i="7"/>
  <c r="AI537" i="7"/>
  <c r="AD537" i="7"/>
  <c r="V537" i="7"/>
  <c r="N537" i="7"/>
  <c r="AI533" i="7"/>
  <c r="AD533" i="7"/>
  <c r="V533" i="7"/>
  <c r="N533" i="7"/>
  <c r="AI531" i="7"/>
  <c r="AD531" i="7"/>
  <c r="V531" i="7"/>
  <c r="N531" i="7"/>
  <c r="AI527" i="7"/>
  <c r="AD527" i="7"/>
  <c r="V527" i="7"/>
  <c r="N527" i="7"/>
  <c r="AI525" i="7"/>
  <c r="AD525" i="7"/>
  <c r="V525" i="7"/>
  <c r="N525" i="7"/>
  <c r="AI521" i="7"/>
  <c r="AD521" i="7"/>
  <c r="V521" i="7"/>
  <c r="N521" i="7"/>
  <c r="AI519" i="7"/>
  <c r="AD519" i="7"/>
  <c r="V519" i="7"/>
  <c r="N519" i="7"/>
  <c r="AI515" i="7"/>
  <c r="AD515" i="7"/>
  <c r="V515" i="7"/>
  <c r="N515" i="7"/>
  <c r="AI513" i="7"/>
  <c r="AD513" i="7"/>
  <c r="V513" i="7"/>
  <c r="N513" i="7"/>
  <c r="AI509" i="7"/>
  <c r="AD509" i="7"/>
  <c r="V509" i="7"/>
  <c r="N509" i="7"/>
  <c r="AI507" i="7"/>
  <c r="AD507" i="7"/>
  <c r="V507" i="7"/>
  <c r="N507" i="7"/>
  <c r="AI503" i="7"/>
  <c r="AD503" i="7"/>
  <c r="V503" i="7"/>
  <c r="N503" i="7"/>
  <c r="AI501" i="7"/>
  <c r="AD501" i="7"/>
  <c r="V501" i="7"/>
  <c r="N501" i="7"/>
  <c r="W567" i="7"/>
  <c r="AE567" i="7"/>
  <c r="AJ567" i="7"/>
  <c r="AL421" i="7"/>
  <c r="AH421" i="7"/>
  <c r="AC421" i="7"/>
  <c r="U421" i="7"/>
  <c r="M421" i="7"/>
  <c r="AJ415" i="7"/>
  <c r="AE415" i="7"/>
  <c r="W415" i="7"/>
  <c r="O415" i="7"/>
  <c r="K415" i="7"/>
  <c r="AI409" i="7"/>
  <c r="AD409" i="7"/>
  <c r="V409" i="7"/>
  <c r="N409" i="7"/>
  <c r="AI403" i="7"/>
  <c r="AD403" i="7"/>
  <c r="V403" i="7"/>
  <c r="N403" i="7"/>
  <c r="AI397" i="7"/>
  <c r="AD397" i="7"/>
  <c r="V397" i="7"/>
  <c r="N397" i="7"/>
  <c r="AL379" i="7"/>
  <c r="AH379" i="7"/>
  <c r="AC379" i="7"/>
  <c r="U379" i="7"/>
  <c r="M379" i="7"/>
  <c r="V362" i="7"/>
  <c r="AK362" i="7"/>
  <c r="AK658" i="7"/>
  <c r="AF362" i="7"/>
  <c r="X362" i="7"/>
  <c r="X658" i="7"/>
  <c r="L362" i="7"/>
  <c r="AI658" i="7"/>
  <c r="AD658" i="7"/>
  <c r="P658" i="7"/>
  <c r="AM658" i="7"/>
  <c r="N658" i="7"/>
  <c r="U658" i="7"/>
  <c r="AJ658" i="7"/>
  <c r="AE658" i="7"/>
  <c r="O658" i="7"/>
  <c r="K658" i="7"/>
  <c r="L658" i="7"/>
  <c r="AF658" i="7"/>
  <c r="V658" i="7"/>
  <c r="W658" i="7"/>
  <c r="AL658" i="7"/>
  <c r="AH658" i="7"/>
  <c r="AC658" i="7"/>
  <c r="M658" i="7"/>
  <c r="AN658" i="7"/>
  <c r="C29" i="2"/>
  <c r="C19" i="5"/>
  <c r="D19" i="5"/>
  <c r="D20" i="5"/>
  <c r="C20" i="5"/>
</calcChain>
</file>

<file path=xl/sharedStrings.xml><?xml version="1.0" encoding="utf-8"?>
<sst xmlns="http://schemas.openxmlformats.org/spreadsheetml/2006/main" count="713" uniqueCount="318">
  <si>
    <t>THANK YOU</t>
  </si>
  <si>
    <t>CEMETERY ID</t>
  </si>
  <si>
    <t>CEMETERY NAME</t>
  </si>
  <si>
    <t>METHOD OF PAYMENT</t>
  </si>
  <si>
    <t>PAYMENT STUB</t>
  </si>
  <si>
    <t>Amount</t>
  </si>
  <si>
    <t>PMF</t>
  </si>
  <si>
    <t>MTF</t>
  </si>
  <si>
    <t>TOTAL</t>
  </si>
  <si>
    <t>No. of Transactions</t>
  </si>
  <si>
    <t>Sales Price</t>
  </si>
  <si>
    <t>Deposits</t>
  </si>
  <si>
    <r>
      <t xml:space="preserve">Type </t>
    </r>
    <r>
      <rPr>
        <i/>
        <sz val="9"/>
        <color indexed="8"/>
        <rFont val="Calibri"/>
        <family val="2"/>
      </rPr>
      <t>New/existing</t>
    </r>
  </si>
  <si>
    <t>Withdrawals</t>
  </si>
  <si>
    <t>Select</t>
  </si>
  <si>
    <t>Total Deposit</t>
  </si>
  <si>
    <t>Total Withdrawal</t>
  </si>
  <si>
    <t>FOR OFFICE USE ONLY</t>
  </si>
  <si>
    <t>Cesko Slovancky Cemetery</t>
  </si>
  <si>
    <t>Caldwell</t>
  </si>
  <si>
    <t>Chapel Hill Memorial Gardens</t>
  </si>
  <si>
    <t>Kansas City</t>
  </si>
  <si>
    <t>Cottonwood Cemetery</t>
  </si>
  <si>
    <t>Emporia</t>
  </si>
  <si>
    <t xml:space="preserve">Crocker Cemetery, Inc. </t>
  </si>
  <si>
    <t>Pittsburg</t>
  </si>
  <si>
    <t>Denton Cemetery</t>
  </si>
  <si>
    <t>Denton</t>
  </si>
  <si>
    <t>Evergreen Cemetery</t>
  </si>
  <si>
    <t>Evergreen &amp; Pine Lawn Cemeteries</t>
  </si>
  <si>
    <t>Fort Scott</t>
  </si>
  <si>
    <t>Fairlawn Burial Park</t>
  </si>
  <si>
    <t>Hutchinson</t>
  </si>
  <si>
    <t>Fairview Cemetery</t>
  </si>
  <si>
    <t>Forest Park Cemetery</t>
  </si>
  <si>
    <t>Greenlawn Cemetery Assn</t>
  </si>
  <si>
    <t>Columbus</t>
  </si>
  <si>
    <t>Greenwood Cemetery Assn</t>
  </si>
  <si>
    <t>Haven Cemetery</t>
  </si>
  <si>
    <t>Haven</t>
  </si>
  <si>
    <t>Hiawatha Cemetery</t>
  </si>
  <si>
    <t>Hiawatha</t>
  </si>
  <si>
    <t>Highland Cemetery Assn</t>
  </si>
  <si>
    <t>Junction City</t>
  </si>
  <si>
    <t>Highland Park Cemetery</t>
  </si>
  <si>
    <t>Holton Cemetery Assn</t>
  </si>
  <si>
    <t>Holton</t>
  </si>
  <si>
    <t>Hope Cemetery Assn</t>
  </si>
  <si>
    <t>Arkansas City</t>
  </si>
  <si>
    <t>Hosey Hill Cemetery Assn</t>
  </si>
  <si>
    <t>Weir</t>
  </si>
  <si>
    <t>Hubbel Hill (Tonganoxie) Cemetery</t>
  </si>
  <si>
    <t>Tonganoxie</t>
  </si>
  <si>
    <t>Johnson County Cemetery</t>
  </si>
  <si>
    <t>Overland Park</t>
  </si>
  <si>
    <t>Kensington Gardens</t>
  </si>
  <si>
    <t>Wichita</t>
  </si>
  <si>
    <t>Lakeview Gardens</t>
  </si>
  <si>
    <t>Laurel Cemetery</t>
  </si>
  <si>
    <t>Lone Star Cemetery</t>
  </si>
  <si>
    <t>Pretty Prairie</t>
  </si>
  <si>
    <t>Maple Grove Cemetery</t>
  </si>
  <si>
    <t>Maple Hill Cemetery</t>
  </si>
  <si>
    <t>Maple Hill of Kansas Cem Assoc</t>
  </si>
  <si>
    <t>Maple Hill</t>
  </si>
  <si>
    <t>Maplewood Memorial Lawn Cemetery</t>
  </si>
  <si>
    <t>Memorial Lawn Cemetery (former Southeastern Cemeteries Assn)</t>
  </si>
  <si>
    <t>Parsons</t>
  </si>
  <si>
    <t>Memorial Park Cemetery</t>
  </si>
  <si>
    <t>Topeka</t>
  </si>
  <si>
    <t>Miami Memorial Gardens</t>
  </si>
  <si>
    <t>Paola</t>
  </si>
  <si>
    <t>Mission Hill Cemetery</t>
  </si>
  <si>
    <t>Salina</t>
  </si>
  <si>
    <t>Mount Hope Cemetery</t>
  </si>
  <si>
    <t>Mount Muncie Cemetery</t>
  </si>
  <si>
    <t>Mount Olive Cemetery</t>
  </si>
  <si>
    <t>Troy</t>
  </si>
  <si>
    <t>Mount Vernon Cemetery</t>
  </si>
  <si>
    <t>Oaklawn Memorial Gardens Cemetery</t>
  </si>
  <si>
    <t>Old Mission Wichita Park Cemetery</t>
  </si>
  <si>
    <t>Oswego Cemetery Assn</t>
  </si>
  <si>
    <t>Pittsburg Garden of Memories</t>
  </si>
  <si>
    <t>Pleasanton Cemetery Endowment</t>
  </si>
  <si>
    <t>Pleasanton</t>
  </si>
  <si>
    <t>Pleasant View Cemetery Assn</t>
  </si>
  <si>
    <t>Reno Cemetery</t>
  </si>
  <si>
    <t>Resthaven Gardens of Memory</t>
  </si>
  <si>
    <t>Coffeyville</t>
  </si>
  <si>
    <t>Riverside Cemetery</t>
  </si>
  <si>
    <t>Waterville</t>
  </si>
  <si>
    <t>Rochester Cemetery</t>
  </si>
  <si>
    <t>Roselawn Memorial Gardens</t>
  </si>
  <si>
    <t>Roselawn Memorial Park Cemetery (Union)</t>
  </si>
  <si>
    <t>Round Prairie Cemetery</t>
  </si>
  <si>
    <t>Shawnee Mission Memory Gardens</t>
  </si>
  <si>
    <t>Shawnee</t>
  </si>
  <si>
    <t>St. Bridget's Cemetery</t>
  </si>
  <si>
    <t>Scammon</t>
  </si>
  <si>
    <t>Stony Point Evangelical Cemetery</t>
  </si>
  <si>
    <t>Baldwin City</t>
  </si>
  <si>
    <t>Sumner Cemetery Assn</t>
  </si>
  <si>
    <t>Sunset Memory Gardens</t>
  </si>
  <si>
    <t>Leavenworth</t>
  </si>
  <si>
    <t>Topeka Cemetery Assn</t>
  </si>
  <si>
    <t>Union Cemetery Assoc.</t>
  </si>
  <si>
    <t>Downs</t>
  </si>
  <si>
    <t>Valley Falls Cemetery Assn</t>
  </si>
  <si>
    <t>Valley Falls</t>
  </si>
  <si>
    <t xml:space="preserve">Valley View Memorial Gardens </t>
  </si>
  <si>
    <t>Manhattan</t>
  </si>
  <si>
    <t>Vinita Cemetery</t>
  </si>
  <si>
    <t>Cheney</t>
  </si>
  <si>
    <t>Vinland Cemetery</t>
  </si>
  <si>
    <t>White Chapel Memorial Gardens</t>
  </si>
  <si>
    <t>Restlawn Cemetery</t>
  </si>
  <si>
    <t>Anthony City</t>
  </si>
  <si>
    <t xml:space="preserve">Lansing </t>
  </si>
  <si>
    <t xml:space="preserve">Olathe </t>
  </si>
  <si>
    <t xml:space="preserve">Oswego </t>
  </si>
  <si>
    <t xml:space="preserve">Ottawa </t>
  </si>
  <si>
    <t xml:space="preserve">Reno </t>
  </si>
  <si>
    <t>Anthony</t>
  </si>
  <si>
    <t>Lansing</t>
  </si>
  <si>
    <t>Olathe</t>
  </si>
  <si>
    <t>Oswego</t>
  </si>
  <si>
    <t>Ottawa</t>
  </si>
  <si>
    <t>Reno</t>
  </si>
  <si>
    <t>Atchison</t>
  </si>
  <si>
    <t>KS</t>
  </si>
  <si>
    <t>NEW?</t>
  </si>
  <si>
    <t>NO. OF DUPLICATES</t>
  </si>
  <si>
    <t>Contract Information</t>
  </si>
  <si>
    <t>Must be completed with both deposits and withdrawals</t>
  </si>
  <si>
    <t>New</t>
  </si>
  <si>
    <t>Existing</t>
  </si>
  <si>
    <t xml:space="preserve">OWNER OR OFFICER SIGNATURE </t>
  </si>
  <si>
    <t>Cancelled</t>
  </si>
  <si>
    <t>Delivered</t>
  </si>
  <si>
    <t>www.sos.ks.gov</t>
  </si>
  <si>
    <t xml:space="preserve"> Topeka, KS 66612-1594</t>
  </si>
  <si>
    <t>Date As Text String</t>
  </si>
  <si>
    <t>Month</t>
  </si>
  <si>
    <t>Year</t>
  </si>
  <si>
    <t>Day</t>
  </si>
  <si>
    <t>Sutton Cemetery</t>
  </si>
  <si>
    <t>Fly Creek Cemetery</t>
  </si>
  <si>
    <t>Humboldt Cemetery</t>
  </si>
  <si>
    <t>Easton Cemetery</t>
  </si>
  <si>
    <t>Fall Creek Cemetery</t>
  </si>
  <si>
    <t>St. Agnes Cemetery</t>
  </si>
  <si>
    <t>Foster Cemetery</t>
  </si>
  <si>
    <t>Coal Creek Cemetery</t>
  </si>
  <si>
    <t>Reflection Pointe Cemetery</t>
  </si>
  <si>
    <t>Baileyville</t>
  </si>
  <si>
    <t>Beloit</t>
  </si>
  <si>
    <t>Bern</t>
  </si>
  <si>
    <t>Buffalo</t>
  </si>
  <si>
    <t>Burlingame</t>
  </si>
  <si>
    <t>Cawker City</t>
  </si>
  <si>
    <t>Claflin</t>
  </si>
  <si>
    <t>Cummings</t>
  </si>
  <si>
    <t>Easton</t>
  </si>
  <si>
    <t>Ellis</t>
  </si>
  <si>
    <t>Elmdale</t>
  </si>
  <si>
    <t>Frontenac</t>
  </si>
  <si>
    <t>Fulton</t>
  </si>
  <si>
    <t>Greensburg</t>
  </si>
  <si>
    <t>Howard</t>
  </si>
  <si>
    <t>Hugoton</t>
  </si>
  <si>
    <t>Jewell</t>
  </si>
  <si>
    <t>Kelly</t>
  </si>
  <si>
    <t>Kensington</t>
  </si>
  <si>
    <t>LeRoy</t>
  </si>
  <si>
    <t>Miltonvale</t>
  </si>
  <si>
    <t>Minneapolis</t>
  </si>
  <si>
    <t>Oakhill</t>
  </si>
  <si>
    <t>Ogallah</t>
  </si>
  <si>
    <t>Olsburg</t>
  </si>
  <si>
    <t>Prescott</t>
  </si>
  <si>
    <t>Rose Hill</t>
  </si>
  <si>
    <t>Sun City</t>
  </si>
  <si>
    <t>Township 11, Range 19</t>
  </si>
  <si>
    <t>Township 13, Range 23</t>
  </si>
  <si>
    <t>Township 255, Range 11</t>
  </si>
  <si>
    <t>Township 25S, Range 21W</t>
  </si>
  <si>
    <t>Township 27, Range 25</t>
  </si>
  <si>
    <t>Township 3, Range 20E</t>
  </si>
  <si>
    <t>Township 8, Range 16</t>
  </si>
  <si>
    <t>Township 9, Range 20</t>
  </si>
  <si>
    <t>Valley Township</t>
  </si>
  <si>
    <t>White City</t>
  </si>
  <si>
    <t>Baileyville Cemetery</t>
  </si>
  <si>
    <t>Salt Creek Cemetery</t>
  </si>
  <si>
    <t>Bern Apostolic Christian Church Cemetery</t>
  </si>
  <si>
    <t>Little Sandy Cemetery</t>
  </si>
  <si>
    <t>Burlingame Cemetery</t>
  </si>
  <si>
    <t>East Dispatch Cemetery</t>
  </si>
  <si>
    <t>Pleasantview Cemetery</t>
  </si>
  <si>
    <t>Rose Hill Cemetery</t>
  </si>
  <si>
    <t>Bloomingdale Cemetery</t>
  </si>
  <si>
    <t>Spring Hill Cemetery</t>
  </si>
  <si>
    <t>Langley Cemetery</t>
  </si>
  <si>
    <t>St. Mary's Cemetery</t>
  </si>
  <si>
    <t>Stoehr Cemetery</t>
  </si>
  <si>
    <t>St. Michael's Cemetery</t>
  </si>
  <si>
    <t>Gracelawn Cemetery</t>
  </si>
  <si>
    <t>St. Bedes Cemetery</t>
  </si>
  <si>
    <t>Germantown Cemetery</t>
  </si>
  <si>
    <t>Crandall Cemetery</t>
  </si>
  <si>
    <t>Shields Cemetery</t>
  </si>
  <si>
    <t>Rose Meron Cemetery</t>
  </si>
  <si>
    <t>Emanuel Lutheran Cemetery</t>
  </si>
  <si>
    <t>Carnahan-Garrison Cemetery</t>
  </si>
  <si>
    <t>Prescott Cemetery</t>
  </si>
  <si>
    <t>Sunnyside Cemetery</t>
  </si>
  <si>
    <t>Hardy Oak Cemetery</t>
  </si>
  <si>
    <t>Zion Lutheran Cemetery</t>
  </si>
  <si>
    <t>Neola Cemetery</t>
  </si>
  <si>
    <t>Christ the King Lutheran Cemetery</t>
  </si>
  <si>
    <t>Wolf River Cemetery</t>
  </si>
  <si>
    <t>Survey Cemetery</t>
  </si>
  <si>
    <t>Fowler Cemetery</t>
  </si>
  <si>
    <t>Olive Branch Cemetery</t>
  </si>
  <si>
    <t>St. John's Lutheran Cemetery</t>
  </si>
  <si>
    <t>Mount Carmel Cemetery</t>
  </si>
  <si>
    <t xml:space="preserve">St. Mary's Cemetery </t>
  </si>
  <si>
    <t>Mount Zion Cemetery</t>
  </si>
  <si>
    <t>Baldwin</t>
  </si>
  <si>
    <t>Wathena</t>
  </si>
  <si>
    <t>Bellemont Cemetery</t>
  </si>
  <si>
    <t>Fort Scott Cemetery</t>
  </si>
  <si>
    <t>kobachmanturner</t>
  </si>
  <si>
    <t>(785) 296-4564</t>
  </si>
  <si>
    <t>Quarter / Year</t>
  </si>
  <si>
    <t>Permanent Maintenance Trust Fund            56-10</t>
  </si>
  <si>
    <t>1. Please provide the following contact information regarding the cemetery:</t>
  </si>
  <si>
    <t>Phone</t>
  </si>
  <si>
    <t>2. Please answer the following Permanent Maintenance Fund questions:</t>
  </si>
  <si>
    <t>a. Number of acres platted</t>
  </si>
  <si>
    <t>b. Number of acres not platted</t>
  </si>
  <si>
    <t>c. Number of burial spaces platted</t>
  </si>
  <si>
    <t>e. What is your trust funding policy on installment payment plans?</t>
  </si>
  <si>
    <t>f. If any investment is a mortgage(s) on real property, give the following:</t>
  </si>
  <si>
    <t>I. Mortgagor's Name</t>
  </si>
  <si>
    <t>II. Amount of original mortgage</t>
  </si>
  <si>
    <t>$</t>
  </si>
  <si>
    <t>III. Fair market value at time of investment</t>
  </si>
  <si>
    <t>d. Number of plotted burial spaces sold prior to this reporting period</t>
  </si>
  <si>
    <t>3. Please answer the following Preneed Merchandise and Burial Products or Services Trust Fund questions:</t>
  </si>
  <si>
    <t>a. Do you sell preneed cemetery merchandise, preneed burial products, or services as defined in K.S.A. 16-320a?</t>
  </si>
  <si>
    <t>b. Original date the merchandise and/or service trust fund(s) were established</t>
  </si>
  <si>
    <t xml:space="preserve">Permanent Maintenance Trust Fund Deposit Form                                                                                       </t>
  </si>
  <si>
    <t>Attachment</t>
  </si>
  <si>
    <t xml:space="preserve">Preneed Merchandise and Burial Products or Services Trust Fund Deposit and Withdrawal Form                                                                       </t>
  </si>
  <si>
    <t>*Ex: vault, marker, O&amp;C, etc. One piece of merchandise, burial product, or service per row only</t>
  </si>
  <si>
    <t>Please continue to next page.</t>
  </si>
  <si>
    <r>
      <t xml:space="preserve">1 / 3 </t>
    </r>
    <r>
      <rPr>
        <sz val="11"/>
        <color theme="1"/>
        <rFont val="Calibri"/>
        <family val="2"/>
        <scheme val="minor"/>
      </rPr>
      <t xml:space="preserve">K.S.A. 17-1312a; K.S.A. 16-329 </t>
    </r>
  </si>
  <si>
    <r>
      <t xml:space="preserve">2 / 3 </t>
    </r>
    <r>
      <rPr>
        <sz val="11"/>
        <color theme="1"/>
        <rFont val="Calibri"/>
        <family val="2"/>
        <scheme val="minor"/>
      </rPr>
      <t xml:space="preserve">K.S.A. 17-1312a; K.S.A. 16-329 </t>
    </r>
  </si>
  <si>
    <r>
      <t xml:space="preserve">3 / 3 </t>
    </r>
    <r>
      <rPr>
        <sz val="11"/>
        <color theme="1"/>
        <rFont val="Calibri"/>
        <family val="2"/>
        <scheme val="minor"/>
      </rPr>
      <t xml:space="preserve">K.S.A. 17-1312a; K.S.A. 16-329 </t>
    </r>
  </si>
  <si>
    <t xml:space="preserve">                            Cemetery Report</t>
  </si>
  <si>
    <t xml:space="preserve">  Kansas Secretary of State, Audit Manager:</t>
  </si>
  <si>
    <t xml:space="preserve">                                     KANSAS SECRETARY OF STATE</t>
  </si>
  <si>
    <r>
      <rPr>
        <b/>
        <sz val="11"/>
        <color indexed="8"/>
        <rFont val="Calibri"/>
        <family val="2"/>
      </rPr>
      <t xml:space="preserve">Directions: </t>
    </r>
    <r>
      <rPr>
        <sz val="11"/>
        <color indexed="8"/>
        <rFont val="Calibri"/>
        <family val="2"/>
      </rPr>
      <t xml:space="preserve">This report must be completed in full (typewritten or printed in ink), signed and filed within 30 days following the end of each quarter. If you need additional space in answering any questions, please attach the information to this form as an Exhibit. All cemetery organizations must file, except those that are empowered to issue bonds in payment of which taxes may be levied; nonprofits formed for religious purposes and constituting an established church that conveys lots only to members or their relatives; nonprofits existing on March 1, 1968, and located in an urban county; or those with a permanent maintenance fund of less than $10,000 organized before January 1, 1900, and operated continuously since that date. </t>
    </r>
  </si>
  <si>
    <t>Preneed Merchandise and Burial Products or Services Trust Fund                56-20</t>
  </si>
  <si>
    <t xml:space="preserve">  Name of Cemetery</t>
  </si>
  <si>
    <t xml:space="preserve">  City</t>
  </si>
  <si>
    <t xml:space="preserve">  Printed Name </t>
  </si>
  <si>
    <t xml:space="preserve">  Signature of Trustor</t>
  </si>
  <si>
    <t xml:space="preserve">  Address</t>
  </si>
  <si>
    <t xml:space="preserve">  State</t>
  </si>
  <si>
    <t xml:space="preserve">  Title</t>
  </si>
  <si>
    <t xml:space="preserve">  Zip</t>
  </si>
  <si>
    <t xml:space="preserve">  Date</t>
  </si>
  <si>
    <r>
      <rPr>
        <b/>
        <sz val="12"/>
        <color indexed="8"/>
        <rFont val="Calibri"/>
        <family val="2"/>
      </rPr>
      <t xml:space="preserve">Check One: </t>
    </r>
    <r>
      <rPr>
        <sz val="12"/>
        <color indexed="8"/>
        <rFont val="Calibri"/>
        <family val="2"/>
      </rPr>
      <t>The legal owner is a:</t>
    </r>
  </si>
  <si>
    <t xml:space="preserve">  Name of Legal Owner</t>
  </si>
  <si>
    <t xml:space="preserve">  Mailing Address</t>
  </si>
  <si>
    <t xml:space="preserve">  Common Name of Cemetery</t>
  </si>
  <si>
    <t xml:space="preserve">  Name of Record Keeper</t>
  </si>
  <si>
    <t xml:space="preserve">  Name of President</t>
  </si>
  <si>
    <t xml:space="preserve">  Name of General Manager</t>
  </si>
  <si>
    <t xml:space="preserve">  Name of Treasurer</t>
  </si>
  <si>
    <t xml:space="preserve">  Name of Secretary</t>
  </si>
  <si>
    <t xml:space="preserve">  Board of Trustees c/o</t>
  </si>
  <si>
    <t xml:space="preserve">  Phone</t>
  </si>
  <si>
    <t xml:space="preserve">   Zip</t>
  </si>
  <si>
    <t xml:space="preserve">  E-mail Address</t>
  </si>
  <si>
    <t xml:space="preserve">  County</t>
  </si>
  <si>
    <t xml:space="preserve">g. Has the trustee co-mingled your principal and income account?                </t>
  </si>
  <si>
    <t xml:space="preserve">                                                    (If "No," skip to Permanent Maintenance Trust Fund Deposit Form.)</t>
  </si>
  <si>
    <t xml:space="preserve">c. Are all cemetery merchandise contracts in writing and signed by the contracting parties?         </t>
  </si>
  <si>
    <t>cemetery organized for religious purposes</t>
  </si>
  <si>
    <t xml:space="preserve"> Total Number of Burial Spaces Sold</t>
  </si>
  <si>
    <t xml:space="preserve"> Total Fee Included with Form</t>
  </si>
  <si>
    <t xml:space="preserve"> Total Withdrawals from Principal</t>
  </si>
  <si>
    <t xml:space="preserve"> Total Withdrawals from Income</t>
  </si>
  <si>
    <t xml:space="preserve"> Total Withdrawals from Deliveries or  Cancellations</t>
  </si>
  <si>
    <t xml:space="preserve"> Total Number of Contracts Sold</t>
  </si>
  <si>
    <t xml:space="preserve"> Purchaser Name</t>
  </si>
  <si>
    <t xml:space="preserve"> Contract Number</t>
  </si>
  <si>
    <r>
      <t xml:space="preserve"> Type  </t>
    </r>
    <r>
      <rPr>
        <i/>
        <sz val="9"/>
        <color indexed="8"/>
        <rFont val="Calibri"/>
        <family val="2"/>
      </rPr>
      <t>New/existing/cancelled</t>
    </r>
  </si>
  <si>
    <t xml:space="preserve"> Date Signed</t>
  </si>
  <si>
    <t xml:space="preserve"> Quantity</t>
  </si>
  <si>
    <r>
      <t xml:space="preserve"> Type of Interment              </t>
    </r>
    <r>
      <rPr>
        <i/>
        <sz val="9"/>
        <color indexed="8"/>
        <rFont val="Calibri"/>
        <family val="2"/>
      </rPr>
      <t>ex: plot, niche, double depth</t>
    </r>
  </si>
  <si>
    <t xml:space="preserve"> Sales Price</t>
  </si>
  <si>
    <t xml:space="preserve"> Amt. Paid</t>
  </si>
  <si>
    <t xml:space="preserve"> Date of Deposit</t>
  </si>
  <si>
    <t xml:space="preserve"> Date of  Deposit</t>
  </si>
  <si>
    <t xml:space="preserve"> Date of Withdrawal</t>
  </si>
  <si>
    <r>
      <t xml:space="preserve"> Reason</t>
    </r>
    <r>
      <rPr>
        <i/>
        <sz val="9"/>
        <color indexed="8"/>
        <rFont val="Calibri"/>
        <family val="2"/>
      </rPr>
      <t xml:space="preserve"> Delivered/ cancelled</t>
    </r>
  </si>
  <si>
    <t xml:space="preserve"> Trusting Requirement</t>
  </si>
  <si>
    <t xml:space="preserve"> Amt. of Deposit</t>
  </si>
  <si>
    <t xml:space="preserve"> Amt. of Withdrawal</t>
  </si>
  <si>
    <r>
      <t xml:space="preserve"> Type of Merchandise, Burial Product or Service*             </t>
    </r>
    <r>
      <rPr>
        <i/>
        <sz val="9"/>
        <color indexed="8"/>
        <rFont val="Calibri"/>
        <family val="2"/>
      </rPr>
      <t>ex: vault, marker, O&amp;C</t>
    </r>
  </si>
  <si>
    <r>
      <t xml:space="preserve"> Type   </t>
    </r>
    <r>
      <rPr>
        <i/>
        <sz val="9"/>
        <color indexed="8"/>
        <rFont val="Calibri"/>
        <family val="2"/>
      </rPr>
      <t>New/existing</t>
    </r>
  </si>
  <si>
    <t xml:space="preserve"> 915 SW Harrison Street</t>
  </si>
  <si>
    <t xml:space="preserve"> Docking State Office Building</t>
  </si>
  <si>
    <t>audit@ks.gov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</si>
</sst>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
    <numFmt numFmtId="165" formatCode="mm/dd/yyyy"/>
  </numFmts>
  <fonts count="29" x14ac:knownFonts="1">
    <font>
      <sz val="11"/>
      <color theme="1"/>
      <name val="Calibri"/>
      <family val="2"/>
      <scheme val="minor"/>
    </font>
    <font>
      <i/>
      <sz val="9"/>
      <color indexed="8"/>
      <name val="Calibri"/>
      <family val="2"/>
    </font>
    <font>
      <sz val="10"/>
      <name val="Arial"/>
      <family val="2"/>
    </font>
    <font>
      <sz val="10"/>
      <color indexed="8"/>
      <name val="Arial"/>
      <family val="2"/>
    </font>
    <font>
      <sz val="11"/>
      <name val="Calibri"/>
      <family val="2"/>
    </font>
    <font>
      <sz val="11"/>
      <color indexed="8"/>
      <name val="Calibri"/>
      <family val="2"/>
    </font>
    <font>
      <b/>
      <sz val="11"/>
      <color indexed="8"/>
      <name val="Calibri"/>
      <family val="2"/>
    </font>
    <font>
      <b/>
      <sz val="12"/>
      <color indexed="8"/>
      <name val="Calibri"/>
      <family val="2"/>
    </font>
    <font>
      <sz val="12"/>
      <color indexed="8"/>
      <name val="Calibri"/>
      <family val="2"/>
    </font>
    <font>
      <b/>
      <sz val="9"/>
      <name val="Calibri"/>
      <family val="2"/>
    </font>
    <font>
      <b/>
      <sz val="10"/>
      <name val="Calibri"/>
      <family val="2"/>
    </font>
    <font>
      <u/>
      <sz val="11"/>
      <color theme="10"/>
      <name val="Calibri"/>
      <family val="2"/>
    </font>
    <font>
      <b/>
      <sz val="11"/>
      <color theme="1"/>
      <name val="Calibri"/>
      <family val="2"/>
      <scheme val="minor"/>
    </font>
    <font>
      <sz val="9"/>
      <color theme="1"/>
      <name val="Calibri"/>
      <family val="2"/>
      <scheme val="minor"/>
    </font>
    <font>
      <b/>
      <sz val="14"/>
      <color theme="1"/>
      <name val="Calibri"/>
      <family val="2"/>
      <scheme val="minor"/>
    </font>
    <font>
      <sz val="8"/>
      <color theme="1"/>
      <name val="Calibri"/>
      <family val="2"/>
      <scheme val="minor"/>
    </font>
    <font>
      <sz val="11"/>
      <name val="Calibri"/>
      <family val="2"/>
      <scheme val="minor"/>
    </font>
    <font>
      <i/>
      <sz val="9"/>
      <color theme="1"/>
      <name val="Calibri"/>
      <family val="2"/>
      <scheme val="minor"/>
    </font>
    <font>
      <b/>
      <sz val="12"/>
      <color theme="1"/>
      <name val="Calibri"/>
      <family val="2"/>
      <scheme val="minor"/>
    </font>
    <font>
      <b/>
      <sz val="9"/>
      <color theme="1"/>
      <name val="Calibri"/>
      <family val="2"/>
      <scheme val="minor"/>
    </font>
    <font>
      <sz val="10"/>
      <color rgb="FF000000"/>
      <name val="Verdana"/>
      <family val="2"/>
    </font>
    <font>
      <sz val="11"/>
      <color rgb="FF333333"/>
      <name val="Calibri"/>
      <family val="2"/>
    </font>
    <font>
      <sz val="10"/>
      <color theme="1"/>
      <name val="Calibri"/>
      <family val="2"/>
      <scheme val="minor"/>
    </font>
    <font>
      <b/>
      <sz val="18"/>
      <color theme="1"/>
      <name val="Calibri"/>
      <family val="2"/>
      <scheme val="minor"/>
    </font>
    <font>
      <b/>
      <sz val="11"/>
      <name val="Calibri"/>
      <family val="2"/>
      <scheme val="minor"/>
    </font>
    <font>
      <b/>
      <sz val="10"/>
      <color theme="1"/>
      <name val="Calibri"/>
      <family val="2"/>
      <scheme val="minor"/>
    </font>
    <font>
      <sz val="12"/>
      <color theme="1"/>
      <name val="Calibri"/>
      <family val="2"/>
      <scheme val="minor"/>
    </font>
    <font>
      <b/>
      <sz val="16"/>
      <color theme="1"/>
      <name val="Calibri"/>
      <family val="2"/>
      <scheme val="minor"/>
    </font>
    <font>
      <sz val="11"/>
      <color rgb="FF000000"/>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82">
    <border>
      <left/>
      <right/>
      <top/>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dashed">
        <color indexed="64"/>
      </right>
      <top/>
      <bottom style="dashed">
        <color indexed="64"/>
      </bottom>
      <diagonal/>
    </border>
    <border>
      <left style="dashed">
        <color indexed="64"/>
      </left>
      <right style="dashed">
        <color indexed="64"/>
      </right>
      <top/>
      <bottom/>
      <diagonal/>
    </border>
    <border>
      <left style="dashed">
        <color indexed="64"/>
      </left>
      <right/>
      <top/>
      <bottom/>
      <diagonal/>
    </border>
    <border>
      <left style="dashed">
        <color indexed="64"/>
      </left>
      <right style="dashed">
        <color indexed="64"/>
      </right>
      <top/>
      <bottom style="thin">
        <color indexed="64"/>
      </bottom>
      <diagonal/>
    </border>
    <border>
      <left/>
      <right/>
      <top/>
      <bottom style="dashed">
        <color indexed="64"/>
      </bottom>
      <diagonal/>
    </border>
    <border>
      <left/>
      <right style="thin">
        <color indexed="64"/>
      </right>
      <top style="dashed">
        <color indexed="64"/>
      </top>
      <bottom style="dashed">
        <color indexed="64"/>
      </bottom>
      <diagonal/>
    </border>
    <border>
      <left/>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tted">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bottom/>
      <diagonal/>
    </border>
    <border>
      <left/>
      <right style="medium">
        <color indexed="64"/>
      </right>
      <top style="dotted">
        <color indexed="64"/>
      </top>
      <bottom style="dotted">
        <color indexed="64"/>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diagonal/>
    </border>
    <border>
      <left style="thin">
        <color theme="0" tint="-0.34998626667073579"/>
      </left>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right style="thin">
        <color theme="0" tint="-0.249977111117893"/>
      </right>
      <top/>
      <bottom style="thin">
        <color indexed="64"/>
      </bottom>
      <diagonal/>
    </border>
    <border>
      <left/>
      <right style="thin">
        <color theme="0" tint="-0.34998626667073579"/>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theme="0" tint="-0.34998626667073579"/>
      </right>
      <top/>
      <bottom style="thin">
        <color indexed="64"/>
      </bottom>
      <diagonal/>
    </border>
    <border>
      <left/>
      <right style="thin">
        <color theme="0" tint="-0.249977111117893"/>
      </right>
      <top/>
      <bottom/>
      <diagonal/>
    </border>
    <border>
      <left style="thin">
        <color theme="0" tint="-0.34998626667073579"/>
      </left>
      <right style="thin">
        <color theme="0" tint="-0.499984740745262"/>
      </right>
      <top style="thin">
        <color indexed="64"/>
      </top>
      <bottom style="thin">
        <color indexed="64"/>
      </bottom>
      <diagonal/>
    </border>
    <border>
      <left/>
      <right style="thin">
        <color theme="0" tint="-0.499984740745262"/>
      </right>
      <top/>
      <bottom style="thin">
        <color indexed="64"/>
      </bottom>
      <diagonal/>
    </border>
    <border>
      <left/>
      <right style="thin">
        <color theme="0" tint="-0.34998626667073579"/>
      </right>
      <top/>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34998626667073579"/>
      </right>
      <top style="thin">
        <color indexed="64"/>
      </top>
      <bottom style="thin">
        <color indexed="64"/>
      </bottom>
      <diagonal/>
    </border>
    <border>
      <left style="thin">
        <color theme="0" tint="-0.499984740745262"/>
      </left>
      <right style="thin">
        <color theme="0" tint="-0.34998626667073579"/>
      </right>
      <top/>
      <bottom style="thin">
        <color indexed="64"/>
      </bottom>
      <diagonal/>
    </border>
    <border>
      <left style="thin">
        <color theme="0" tint="-0.34998626667073579"/>
      </left>
      <right style="thin">
        <color theme="0" tint="-0.499984740745262"/>
      </right>
      <top/>
      <bottom/>
      <diagonal/>
    </border>
    <border>
      <left style="thin">
        <color theme="0" tint="-0.34998626667073579"/>
      </left>
      <right style="thin">
        <color theme="0" tint="-0.499984740745262"/>
      </right>
      <top style="thin">
        <color indexed="64"/>
      </top>
      <bottom/>
      <diagonal/>
    </border>
    <border>
      <left style="thin">
        <color theme="0" tint="-0.34998626667073579"/>
      </left>
      <right style="thin">
        <color theme="0" tint="-0.499984740745262"/>
      </right>
      <top/>
      <bottom style="thin">
        <color indexed="64"/>
      </bottom>
      <diagonal/>
    </border>
    <border>
      <left style="thin">
        <color theme="0" tint="-0.249977111117893"/>
      </left>
      <right/>
      <top/>
      <bottom style="thin">
        <color indexed="64"/>
      </bottom>
      <diagonal/>
    </border>
    <border>
      <left style="thin">
        <color theme="0" tint="-0.249977111117893"/>
      </left>
      <right/>
      <top style="thin">
        <color indexed="64"/>
      </top>
      <bottom style="thin">
        <color indexed="64"/>
      </bottom>
      <diagonal/>
    </border>
    <border>
      <left style="thin">
        <color theme="0" tint="-0.249977111117893"/>
      </left>
      <right style="thin">
        <color theme="0" tint="-0.499984740745262"/>
      </right>
      <top style="thin">
        <color indexed="64"/>
      </top>
      <bottom style="thin">
        <color indexed="64"/>
      </bottom>
      <diagonal/>
    </border>
    <border>
      <left style="thin">
        <color theme="0" tint="-0.249977111117893"/>
      </left>
      <right style="thin">
        <color theme="0" tint="-0.499984740745262"/>
      </right>
      <top/>
      <bottom/>
      <diagonal/>
    </border>
    <border>
      <left style="thin">
        <color theme="0" tint="-0.249977111117893"/>
      </left>
      <right style="thin">
        <color theme="0" tint="-0.499984740745262"/>
      </right>
      <top/>
      <bottom style="thin">
        <color indexed="64"/>
      </bottom>
      <diagonal/>
    </border>
    <border>
      <left style="thin">
        <color theme="0" tint="-0.249977111117893"/>
      </left>
      <right style="thin">
        <color theme="0" tint="-0.34998626667073579"/>
      </right>
      <top style="thin">
        <color indexed="64"/>
      </top>
      <bottom style="thin">
        <color indexed="64"/>
      </bottom>
      <diagonal/>
    </border>
    <border>
      <left style="thin">
        <color theme="0" tint="-0.249977111117893"/>
      </left>
      <right style="thin">
        <color theme="0" tint="-0.34998626667073579"/>
      </right>
      <top/>
      <bottom style="thin">
        <color indexed="64"/>
      </bottom>
      <diagonal/>
    </border>
    <border>
      <left style="thin">
        <color theme="0" tint="-0.14999847407452621"/>
      </left>
      <right style="thin">
        <color indexed="64"/>
      </right>
      <top style="thin">
        <color indexed="64"/>
      </top>
      <bottom style="thin">
        <color indexed="64"/>
      </bottom>
      <diagonal/>
    </border>
    <border>
      <left style="thin">
        <color theme="0" tint="-0.249977111117893"/>
      </left>
      <right style="thin">
        <color theme="0" tint="-0.14999847407452621"/>
      </right>
      <top style="thin">
        <color indexed="64"/>
      </top>
      <bottom style="thin">
        <color indexed="64"/>
      </bottom>
      <diagonal/>
    </border>
    <border>
      <left style="thin">
        <color theme="0" tint="-0.14999847407452621"/>
      </left>
      <right style="thin">
        <color indexed="64"/>
      </right>
      <top/>
      <bottom style="thin">
        <color indexed="64"/>
      </bottom>
      <diagonal/>
    </border>
    <border>
      <left style="thin">
        <color theme="0" tint="-0.14996795556505021"/>
      </left>
      <right/>
      <top style="thin">
        <color indexed="64"/>
      </top>
      <bottom/>
      <diagonal/>
    </border>
    <border>
      <left style="thin">
        <color theme="0" tint="-0.14996795556505021"/>
      </left>
      <right style="thin">
        <color indexed="64"/>
      </right>
      <top/>
      <bottom/>
      <diagonal/>
    </border>
    <border>
      <left style="thin">
        <color indexed="64"/>
      </left>
      <right/>
      <top style="thin">
        <color theme="0" tint="-0.14996795556505021"/>
      </top>
      <bottom/>
      <diagonal/>
    </border>
    <border>
      <left/>
      <right/>
      <top style="thin">
        <color theme="0" tint="-0.14996795556505021"/>
      </top>
      <bottom/>
      <diagonal/>
    </border>
    <border>
      <left/>
      <right style="thin">
        <color indexed="64"/>
      </right>
      <top style="thin">
        <color theme="0" tint="-0.14996795556505021"/>
      </top>
      <bottom/>
      <diagonal/>
    </border>
    <border>
      <left style="thin">
        <color theme="0" tint="-0.14996795556505021"/>
      </left>
      <right/>
      <top style="thin">
        <color theme="0" tint="-0.14996795556505021"/>
      </top>
      <bottom/>
      <diagonal/>
    </border>
    <border>
      <left style="thin">
        <color theme="0" tint="-0.14996795556505021"/>
      </left>
      <right/>
      <top/>
      <bottom/>
      <diagonal/>
    </border>
    <border>
      <left style="thin">
        <color theme="0" tint="-0.14996795556505021"/>
      </left>
      <right/>
      <top/>
      <bottom style="thin">
        <color theme="0" tint="-0.14996795556505021"/>
      </bottom>
      <diagonal/>
    </border>
    <border>
      <left style="thin">
        <color theme="0" tint="-0.14996795556505021"/>
      </left>
      <right/>
      <top/>
      <bottom style="thin">
        <color indexed="64"/>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indexed="64"/>
      </bottom>
      <diagonal/>
    </border>
    <border>
      <left style="thin">
        <color theme="0" tint="-0.249977111117893"/>
      </left>
      <right style="thin">
        <color theme="0" tint="-0.34998626667073579"/>
      </right>
      <top style="thin">
        <color indexed="64"/>
      </top>
      <bottom/>
      <diagonal/>
    </border>
    <border>
      <left style="thin">
        <color theme="0" tint="-0.34998626667073579"/>
      </left>
      <right style="thin">
        <color indexed="64"/>
      </right>
      <top style="thin">
        <color indexed="64"/>
      </top>
      <bottom/>
      <diagonal/>
    </border>
    <border>
      <left style="thin">
        <color indexed="64"/>
      </left>
      <right/>
      <top/>
      <bottom style="thin">
        <color theme="0" tint="-0.14996795556505021"/>
      </bottom>
      <diagonal/>
    </border>
    <border>
      <left/>
      <right/>
      <top/>
      <bottom style="thin">
        <color theme="0" tint="-0.14996795556505021"/>
      </bottom>
      <diagonal/>
    </border>
    <border>
      <left/>
      <right style="thin">
        <color indexed="64"/>
      </right>
      <top/>
      <bottom style="thin">
        <color theme="0" tint="-0.14996795556505021"/>
      </bottom>
      <diagonal/>
    </border>
    <border>
      <left/>
      <right style="thin">
        <color theme="0" tint="-0.14996795556505021"/>
      </right>
      <top/>
      <bottom style="thin">
        <color theme="0" tint="-0.14996795556505021"/>
      </bottom>
      <diagonal/>
    </border>
  </borders>
  <cellStyleXfs count="3">
    <xf numFmtId="0" fontId="0" fillId="0" borderId="0"/>
    <xf numFmtId="0" fontId="11" fillId="0" borderId="0" applyNumberFormat="0" applyFill="0" applyBorder="0" applyAlignment="0" applyProtection="0">
      <alignment vertical="top"/>
      <protection locked="0"/>
    </xf>
    <xf numFmtId="0" fontId="3" fillId="0" borderId="0"/>
  </cellStyleXfs>
  <cellXfs count="326">
    <xf numFmtId="0" fontId="0" fillId="0" borderId="0" xfId="0"/>
    <xf numFmtId="0" fontId="0" fillId="2" borderId="0" xfId="0" applyFill="1"/>
    <xf numFmtId="0" fontId="0" fillId="3" borderId="0" xfId="0" applyFill="1"/>
    <xf numFmtId="0" fontId="0" fillId="3" borderId="1" xfId="0" applyFill="1" applyBorder="1"/>
    <xf numFmtId="0" fontId="0" fillId="3" borderId="2" xfId="0" applyFill="1" applyBorder="1" applyAlignment="1">
      <alignment horizontal="center"/>
    </xf>
    <xf numFmtId="0" fontId="13" fillId="3" borderId="3" xfId="0" applyFont="1" applyFill="1" applyBorder="1"/>
    <xf numFmtId="0" fontId="13" fillId="3" borderId="4" xfId="0" applyFont="1" applyFill="1" applyBorder="1"/>
    <xf numFmtId="0" fontId="13" fillId="3" borderId="5" xfId="0" applyFont="1" applyFill="1" applyBorder="1"/>
    <xf numFmtId="0" fontId="13" fillId="3" borderId="6" xfId="0" applyFont="1" applyFill="1" applyBorder="1"/>
    <xf numFmtId="0" fontId="13" fillId="3" borderId="7" xfId="0" applyFont="1" applyFill="1" applyBorder="1"/>
    <xf numFmtId="0" fontId="12" fillId="3" borderId="0" xfId="0" applyFont="1" applyFill="1"/>
    <xf numFmtId="0" fontId="0" fillId="4" borderId="0" xfId="0" applyFill="1"/>
    <xf numFmtId="0" fontId="0" fillId="3" borderId="0" xfId="0" applyFill="1" applyBorder="1"/>
    <xf numFmtId="44" fontId="0" fillId="3" borderId="2" xfId="0" applyNumberFormat="1" applyFill="1" applyBorder="1"/>
    <xf numFmtId="0" fontId="12" fillId="3" borderId="2" xfId="0" applyFont="1" applyFill="1" applyBorder="1"/>
    <xf numFmtId="0" fontId="0" fillId="3" borderId="0" xfId="0" applyFill="1" applyBorder="1" applyAlignment="1">
      <alignment horizontal="center"/>
    </xf>
    <xf numFmtId="0" fontId="0" fillId="3" borderId="8" xfId="0" applyFill="1" applyBorder="1"/>
    <xf numFmtId="0" fontId="12" fillId="3" borderId="9" xfId="0" applyFont="1" applyFill="1" applyBorder="1"/>
    <xf numFmtId="0" fontId="12" fillId="3" borderId="10" xfId="0" applyFont="1" applyFill="1" applyBorder="1"/>
    <xf numFmtId="0" fontId="12" fillId="3" borderId="11" xfId="0" applyFont="1" applyFill="1" applyBorder="1"/>
    <xf numFmtId="0" fontId="12" fillId="3" borderId="12" xfId="0" applyFont="1" applyFill="1" applyBorder="1"/>
    <xf numFmtId="0" fontId="12" fillId="3" borderId="13" xfId="0" applyFont="1" applyFill="1" applyBorder="1"/>
    <xf numFmtId="0" fontId="0" fillId="3" borderId="5" xfId="0" applyFill="1" applyBorder="1"/>
    <xf numFmtId="0" fontId="0" fillId="3" borderId="7" xfId="0" applyFill="1" applyBorder="1"/>
    <xf numFmtId="0" fontId="0" fillId="3" borderId="14" xfId="0" applyFill="1" applyBorder="1"/>
    <xf numFmtId="0" fontId="13" fillId="3" borderId="0" xfId="0" applyFont="1" applyFill="1" applyBorder="1" applyAlignment="1">
      <alignment horizontal="center"/>
    </xf>
    <xf numFmtId="0" fontId="14" fillId="3" borderId="0" xfId="0" applyFont="1" applyFill="1" applyBorder="1" applyAlignment="1">
      <alignment horizontal="center"/>
    </xf>
    <xf numFmtId="0" fontId="2" fillId="0" borderId="15" xfId="0" applyFont="1" applyFill="1" applyBorder="1" applyAlignment="1">
      <alignment wrapText="1"/>
    </xf>
    <xf numFmtId="0" fontId="2" fillId="0" borderId="15" xfId="2" applyFont="1" applyFill="1" applyBorder="1" applyAlignment="1">
      <alignment wrapText="1"/>
    </xf>
    <xf numFmtId="0" fontId="2" fillId="0" borderId="16" xfId="0" applyFont="1" applyFill="1" applyBorder="1" applyAlignment="1">
      <alignment wrapText="1"/>
    </xf>
    <xf numFmtId="0" fontId="0" fillId="3" borderId="17" xfId="0" applyFill="1" applyBorder="1"/>
    <xf numFmtId="0" fontId="0" fillId="3" borderId="18" xfId="0" applyFill="1" applyBorder="1"/>
    <xf numFmtId="0" fontId="15" fillId="3" borderId="0" xfId="0" applyFont="1" applyFill="1" applyBorder="1" applyAlignment="1">
      <alignment horizontal="center"/>
    </xf>
    <xf numFmtId="0" fontId="0" fillId="3" borderId="6" xfId="0" applyFill="1" applyBorder="1"/>
    <xf numFmtId="0" fontId="12" fillId="3" borderId="6" xfId="0" applyFont="1" applyFill="1" applyBorder="1"/>
    <xf numFmtId="0" fontId="4" fillId="3" borderId="18" xfId="1" applyFont="1" applyFill="1" applyBorder="1" applyAlignment="1" applyProtection="1"/>
    <xf numFmtId="0" fontId="12" fillId="3" borderId="3" xfId="0" applyFont="1" applyFill="1" applyBorder="1"/>
    <xf numFmtId="164" fontId="0" fillId="3" borderId="0" xfId="0" applyNumberFormat="1" applyFill="1"/>
    <xf numFmtId="164" fontId="0" fillId="0" borderId="0" xfId="0" applyNumberFormat="1"/>
    <xf numFmtId="0" fontId="0" fillId="3" borderId="19" xfId="0" applyFill="1" applyBorder="1" applyAlignment="1">
      <alignment horizontal="center"/>
    </xf>
    <xf numFmtId="0" fontId="0" fillId="3" borderId="36" xfId="0" applyFill="1" applyBorder="1" applyAlignment="1">
      <alignment horizontal="center"/>
    </xf>
    <xf numFmtId="0" fontId="0" fillId="3" borderId="37" xfId="0" applyFill="1" applyBorder="1" applyAlignment="1">
      <alignment horizontal="center"/>
    </xf>
    <xf numFmtId="44" fontId="0" fillId="3" borderId="20" xfId="0" applyNumberFormat="1" applyFill="1" applyBorder="1" applyAlignment="1">
      <alignment horizontal="center"/>
    </xf>
    <xf numFmtId="44" fontId="0" fillId="3" borderId="36" xfId="0" applyNumberFormat="1" applyFill="1" applyBorder="1" applyAlignment="1">
      <alignment horizontal="center"/>
    </xf>
    <xf numFmtId="44" fontId="16" fillId="3" borderId="37" xfId="0" applyNumberFormat="1" applyFont="1" applyFill="1" applyBorder="1" applyAlignment="1">
      <alignment horizontal="center"/>
    </xf>
    <xf numFmtId="0" fontId="2" fillId="0" borderId="2" xfId="0" applyFont="1" applyFill="1" applyBorder="1" applyAlignment="1">
      <alignment wrapText="1"/>
    </xf>
    <xf numFmtId="0" fontId="2" fillId="0" borderId="2" xfId="2" applyFont="1" applyFill="1" applyBorder="1" applyAlignment="1">
      <alignment wrapText="1"/>
    </xf>
    <xf numFmtId="0" fontId="0" fillId="2" borderId="0" xfId="0" applyFill="1" applyBorder="1"/>
    <xf numFmtId="0" fontId="17" fillId="3" borderId="0" xfId="0" applyFont="1" applyFill="1" applyAlignment="1"/>
    <xf numFmtId="44" fontId="0" fillId="3" borderId="2" xfId="0" applyNumberFormat="1" applyFill="1" applyBorder="1" applyProtection="1">
      <protection locked="0"/>
    </xf>
    <xf numFmtId="0" fontId="0" fillId="3" borderId="2" xfId="0" applyFill="1" applyBorder="1" applyAlignment="1" applyProtection="1">
      <alignment horizontal="center"/>
      <protection locked="0"/>
    </xf>
    <xf numFmtId="0" fontId="18" fillId="3" borderId="0" xfId="0" applyFont="1" applyFill="1" applyAlignment="1">
      <alignment horizontal="left"/>
    </xf>
    <xf numFmtId="0" fontId="0" fillId="4" borderId="0" xfId="0" applyFill="1" applyAlignment="1">
      <alignment horizontal="left" wrapText="1"/>
    </xf>
    <xf numFmtId="0" fontId="0" fillId="3" borderId="0" xfId="0" applyFill="1" applyAlignment="1">
      <alignment horizontal="left" wrapText="1"/>
    </xf>
    <xf numFmtId="0" fontId="19" fillId="5" borderId="0" xfId="0" applyFont="1" applyFill="1" applyAlignment="1">
      <alignment horizontal="left" vertical="top" wrapText="1"/>
    </xf>
    <xf numFmtId="0" fontId="0" fillId="3" borderId="19" xfId="0" applyFill="1" applyBorder="1" applyAlignment="1" applyProtection="1">
      <alignment horizontal="left" wrapText="1"/>
      <protection locked="0"/>
    </xf>
    <xf numFmtId="0" fontId="0" fillId="3" borderId="38" xfId="0" applyFill="1" applyBorder="1" applyAlignment="1" applyProtection="1">
      <alignment horizontal="left" wrapText="1"/>
      <protection locked="0"/>
    </xf>
    <xf numFmtId="0" fontId="0" fillId="0" borderId="0" xfId="0" applyAlignment="1">
      <alignment horizontal="left" wrapText="1"/>
    </xf>
    <xf numFmtId="0" fontId="0" fillId="3" borderId="39" xfId="0" applyFill="1" applyBorder="1" applyAlignment="1" applyProtection="1">
      <alignment horizontal="left" wrapText="1"/>
      <protection locked="0"/>
    </xf>
    <xf numFmtId="0" fontId="20" fillId="0" borderId="0" xfId="0" applyFont="1" applyAlignment="1">
      <alignment horizontal="left" wrapText="1"/>
    </xf>
    <xf numFmtId="164" fontId="0" fillId="4" borderId="0" xfId="0" applyNumberFormat="1" applyFill="1" applyAlignment="1">
      <alignment horizontal="left" wrapText="1"/>
    </xf>
    <xf numFmtId="0" fontId="0" fillId="4" borderId="0" xfId="0" applyFill="1" applyAlignment="1">
      <alignment horizontal="left"/>
    </xf>
    <xf numFmtId="44" fontId="0" fillId="4" borderId="0" xfId="0" applyNumberFormat="1" applyFill="1" applyAlignment="1">
      <alignment horizontal="left"/>
    </xf>
    <xf numFmtId="0" fontId="0" fillId="4" borderId="0" xfId="0" applyNumberFormat="1" applyFill="1" applyAlignment="1">
      <alignment horizontal="left"/>
    </xf>
    <xf numFmtId="0" fontId="0" fillId="3" borderId="0" xfId="0" applyFill="1" applyAlignment="1">
      <alignment horizontal="left"/>
    </xf>
    <xf numFmtId="44" fontId="0" fillId="3" borderId="0" xfId="0" applyNumberFormat="1" applyFill="1" applyAlignment="1">
      <alignment horizontal="left"/>
    </xf>
    <xf numFmtId="0" fontId="0" fillId="3" borderId="0" xfId="0" applyNumberFormat="1" applyFill="1" applyAlignment="1">
      <alignment horizontal="left"/>
    </xf>
    <xf numFmtId="164" fontId="0" fillId="3" borderId="0" xfId="0" applyNumberFormat="1" applyFill="1" applyAlignment="1">
      <alignment horizontal="left"/>
    </xf>
    <xf numFmtId="44" fontId="12" fillId="3" borderId="0" xfId="0" applyNumberFormat="1" applyFont="1" applyFill="1" applyAlignment="1">
      <alignment horizontal="left"/>
    </xf>
    <xf numFmtId="0" fontId="12" fillId="3" borderId="0" xfId="0" applyFont="1" applyFill="1" applyAlignment="1">
      <alignment horizontal="left"/>
    </xf>
    <xf numFmtId="0" fontId="12" fillId="3" borderId="0" xfId="0" applyNumberFormat="1" applyFont="1" applyFill="1" applyAlignment="1">
      <alignment horizontal="left"/>
    </xf>
    <xf numFmtId="0" fontId="19" fillId="3" borderId="0" xfId="0" applyFont="1" applyFill="1" applyAlignment="1">
      <alignment horizontal="left" vertical="top" wrapText="1"/>
    </xf>
    <xf numFmtId="0" fontId="0" fillId="3" borderId="21" xfId="0" applyFill="1" applyBorder="1" applyAlignment="1" applyProtection="1">
      <alignment horizontal="left"/>
    </xf>
    <xf numFmtId="0" fontId="0" fillId="3" borderId="21" xfId="0" applyFill="1" applyBorder="1" applyAlignment="1" applyProtection="1">
      <alignment horizontal="left"/>
      <protection locked="0"/>
    </xf>
    <xf numFmtId="0" fontId="0" fillId="3" borderId="40" xfId="0" applyNumberFormat="1" applyFill="1" applyBorder="1" applyAlignment="1" applyProtection="1">
      <alignment horizontal="left"/>
      <protection locked="0"/>
    </xf>
    <xf numFmtId="0" fontId="0" fillId="3" borderId="41" xfId="0" applyFill="1" applyBorder="1" applyAlignment="1" applyProtection="1">
      <alignment horizontal="left"/>
      <protection locked="0"/>
    </xf>
    <xf numFmtId="0" fontId="0" fillId="3" borderId="22" xfId="0" applyFill="1" applyBorder="1" applyAlignment="1" applyProtection="1">
      <alignment horizontal="left"/>
      <protection locked="0"/>
    </xf>
    <xf numFmtId="44" fontId="0" fillId="3" borderId="38" xfId="0" applyNumberFormat="1" applyFill="1" applyBorder="1" applyAlignment="1" applyProtection="1">
      <alignment horizontal="left"/>
      <protection locked="0"/>
    </xf>
    <xf numFmtId="44" fontId="0" fillId="3" borderId="39" xfId="0" applyNumberFormat="1" applyFill="1" applyBorder="1" applyAlignment="1" applyProtection="1">
      <alignment horizontal="left"/>
      <protection locked="0"/>
    </xf>
    <xf numFmtId="44" fontId="0" fillId="3" borderId="36" xfId="0" applyNumberFormat="1" applyFill="1" applyBorder="1" applyAlignment="1" applyProtection="1">
      <alignment horizontal="left"/>
      <protection locked="0"/>
    </xf>
    <xf numFmtId="0" fontId="0" fillId="3" borderId="21" xfId="0" applyNumberFormat="1" applyFill="1" applyBorder="1" applyAlignment="1" applyProtection="1">
      <alignment horizontal="left"/>
    </xf>
    <xf numFmtId="0" fontId="0" fillId="3" borderId="21" xfId="0" applyNumberFormat="1" applyFill="1" applyBorder="1" applyAlignment="1" applyProtection="1">
      <alignment horizontal="left"/>
      <protection locked="0"/>
    </xf>
    <xf numFmtId="44" fontId="0" fillId="3" borderId="22" xfId="0" applyNumberFormat="1" applyFill="1" applyBorder="1" applyAlignment="1" applyProtection="1">
      <alignment horizontal="left"/>
      <protection locked="0"/>
    </xf>
    <xf numFmtId="0" fontId="0" fillId="3" borderId="23" xfId="0" applyFill="1" applyBorder="1" applyAlignment="1">
      <alignment horizontal="left"/>
    </xf>
    <xf numFmtId="0" fontId="0" fillId="3" borderId="20" xfId="0" applyFill="1" applyBorder="1" applyAlignment="1" applyProtection="1">
      <alignment horizontal="left"/>
      <protection locked="0"/>
    </xf>
    <xf numFmtId="0" fontId="0" fillId="3" borderId="20" xfId="0" applyNumberFormat="1" applyFill="1" applyBorder="1" applyAlignment="1" applyProtection="1">
      <alignment horizontal="left"/>
    </xf>
    <xf numFmtId="0" fontId="0" fillId="3" borderId="20" xfId="0" applyNumberFormat="1" applyFill="1" applyBorder="1" applyAlignment="1" applyProtection="1">
      <alignment horizontal="left"/>
      <protection locked="0"/>
    </xf>
    <xf numFmtId="0" fontId="0" fillId="3" borderId="42" xfId="0" applyNumberFormat="1" applyFill="1" applyBorder="1" applyAlignment="1" applyProtection="1">
      <alignment horizontal="left"/>
      <protection locked="0"/>
    </xf>
    <xf numFmtId="0" fontId="0" fillId="3" borderId="20" xfId="0" applyFill="1" applyBorder="1" applyAlignment="1" applyProtection="1">
      <alignment horizontal="left"/>
    </xf>
    <xf numFmtId="0" fontId="0" fillId="3" borderId="36" xfId="0" applyFill="1" applyBorder="1" applyAlignment="1" applyProtection="1">
      <alignment horizontal="left"/>
      <protection locked="0"/>
    </xf>
    <xf numFmtId="44" fontId="0" fillId="3" borderId="18" xfId="0" applyNumberFormat="1" applyFill="1" applyBorder="1" applyAlignment="1" applyProtection="1">
      <alignment horizontal="left"/>
      <protection locked="0"/>
    </xf>
    <xf numFmtId="0" fontId="0" fillId="3" borderId="43" xfId="0" applyFill="1" applyBorder="1" applyAlignment="1" applyProtection="1">
      <alignment horizontal="left"/>
      <protection locked="0"/>
    </xf>
    <xf numFmtId="0" fontId="0" fillId="3" borderId="44" xfId="0" applyNumberFormat="1" applyFill="1" applyBorder="1" applyAlignment="1" applyProtection="1">
      <alignment horizontal="left"/>
      <protection locked="0"/>
    </xf>
    <xf numFmtId="0" fontId="19" fillId="3" borderId="0" xfId="0" applyNumberFormat="1" applyFont="1" applyFill="1" applyBorder="1" applyAlignment="1">
      <alignment horizontal="left"/>
    </xf>
    <xf numFmtId="44" fontId="0" fillId="3" borderId="2" xfId="0" applyNumberFormat="1" applyFill="1" applyBorder="1" applyAlignment="1">
      <alignment horizontal="left"/>
    </xf>
    <xf numFmtId="164" fontId="0" fillId="0" borderId="0" xfId="0" applyNumberFormat="1" applyAlignment="1">
      <alignment horizontal="left"/>
    </xf>
    <xf numFmtId="0" fontId="0" fillId="0" borderId="0" xfId="0" applyNumberFormat="1" applyAlignment="1">
      <alignment horizontal="left"/>
    </xf>
    <xf numFmtId="0" fontId="0" fillId="0" borderId="0" xfId="0" applyAlignment="1">
      <alignment horizontal="left"/>
    </xf>
    <xf numFmtId="44" fontId="0" fillId="0" borderId="0" xfId="0" applyNumberFormat="1" applyAlignment="1">
      <alignment horizontal="left"/>
    </xf>
    <xf numFmtId="0" fontId="0" fillId="3" borderId="45" xfId="0" applyFill="1" applyBorder="1" applyAlignment="1" applyProtection="1">
      <alignment horizontal="left"/>
      <protection locked="0"/>
    </xf>
    <xf numFmtId="0" fontId="0" fillId="3" borderId="46" xfId="0" applyNumberFormat="1" applyFill="1" applyBorder="1" applyAlignment="1" applyProtection="1">
      <alignment horizontal="left"/>
      <protection locked="0"/>
    </xf>
    <xf numFmtId="0" fontId="0" fillId="3" borderId="43" xfId="0" applyNumberFormat="1" applyFill="1" applyBorder="1" applyAlignment="1" applyProtection="1">
      <alignment horizontal="left"/>
      <protection locked="0"/>
    </xf>
    <xf numFmtId="0" fontId="0" fillId="0" borderId="20" xfId="0" applyBorder="1" applyAlignment="1" applyProtection="1">
      <alignment horizontal="left"/>
      <protection locked="0"/>
    </xf>
    <xf numFmtId="0" fontId="0" fillId="3" borderId="41" xfId="0" applyNumberFormat="1" applyFill="1" applyBorder="1" applyAlignment="1" applyProtection="1">
      <alignment horizontal="left"/>
      <protection locked="0"/>
    </xf>
    <xf numFmtId="0" fontId="0" fillId="3" borderId="47" xfId="0" applyNumberFormat="1" applyFill="1" applyBorder="1" applyAlignment="1" applyProtection="1">
      <alignment horizontal="left"/>
      <protection locked="0"/>
    </xf>
    <xf numFmtId="0" fontId="0" fillId="3" borderId="0" xfId="0" applyNumberFormat="1" applyFill="1" applyBorder="1" applyAlignment="1" applyProtection="1">
      <alignment horizontal="left"/>
    </xf>
    <xf numFmtId="0" fontId="0" fillId="0" borderId="0" xfId="0" applyBorder="1" applyAlignment="1" applyProtection="1">
      <alignment horizontal="left"/>
      <protection locked="0"/>
    </xf>
    <xf numFmtId="0" fontId="0" fillId="0" borderId="21" xfId="0" applyBorder="1" applyAlignment="1" applyProtection="1">
      <alignment horizontal="left"/>
      <protection locked="0"/>
    </xf>
    <xf numFmtId="0" fontId="0" fillId="3" borderId="6" xfId="0" applyFill="1" applyBorder="1" applyAlignment="1"/>
    <xf numFmtId="0" fontId="0" fillId="3" borderId="17" xfId="0" applyFill="1" applyBorder="1" applyAlignment="1"/>
    <xf numFmtId="165" fontId="0" fillId="3" borderId="45" xfId="0" applyNumberFormat="1" applyFill="1" applyBorder="1" applyAlignment="1" applyProtection="1">
      <alignment horizontal="left"/>
      <protection locked="0"/>
    </xf>
    <xf numFmtId="0" fontId="0" fillId="3" borderId="45" xfId="0" applyNumberFormat="1" applyFill="1" applyBorder="1" applyAlignment="1" applyProtection="1">
      <alignment horizontal="left"/>
      <protection locked="0"/>
    </xf>
    <xf numFmtId="165" fontId="0" fillId="3" borderId="19" xfId="0" applyNumberFormat="1" applyFill="1" applyBorder="1" applyAlignment="1" applyProtection="1">
      <alignment horizontal="left" wrapText="1"/>
      <protection locked="0"/>
    </xf>
    <xf numFmtId="0" fontId="0" fillId="3" borderId="39" xfId="0" applyNumberFormat="1" applyFill="1" applyBorder="1" applyAlignment="1" applyProtection="1">
      <alignment horizontal="left" wrapText="1"/>
      <protection locked="0"/>
    </xf>
    <xf numFmtId="1" fontId="0" fillId="3" borderId="45" xfId="0" applyNumberFormat="1" applyFill="1" applyBorder="1" applyAlignment="1" applyProtection="1">
      <alignment horizontal="left"/>
      <protection locked="0"/>
    </xf>
    <xf numFmtId="0" fontId="19" fillId="5" borderId="21" xfId="0" applyFont="1" applyFill="1" applyBorder="1" applyAlignment="1">
      <alignment vertical="top" wrapText="1"/>
    </xf>
    <xf numFmtId="165" fontId="0" fillId="0" borderId="48" xfId="0" applyNumberFormat="1" applyBorder="1" applyAlignment="1" applyProtection="1">
      <alignment horizontal="left"/>
      <protection locked="0"/>
    </xf>
    <xf numFmtId="0" fontId="19" fillId="5" borderId="21" xfId="0" applyNumberFormat="1" applyFont="1" applyFill="1" applyBorder="1" applyAlignment="1">
      <alignment vertical="top" wrapText="1"/>
    </xf>
    <xf numFmtId="0" fontId="0" fillId="0" borderId="21" xfId="0" applyBorder="1" applyAlignment="1"/>
    <xf numFmtId="0" fontId="0" fillId="3" borderId="49" xfId="0" applyFill="1" applyBorder="1" applyAlignment="1" applyProtection="1">
      <alignment horizontal="left"/>
      <protection locked="0"/>
    </xf>
    <xf numFmtId="0" fontId="0" fillId="3" borderId="50" xfId="0" applyFill="1" applyBorder="1" applyAlignment="1" applyProtection="1">
      <alignment horizontal="left"/>
      <protection locked="0"/>
    </xf>
    <xf numFmtId="165" fontId="0" fillId="4" borderId="0" xfId="0" applyNumberFormat="1" applyFill="1" applyAlignment="1">
      <alignment horizontal="left"/>
    </xf>
    <xf numFmtId="165" fontId="0" fillId="3" borderId="0" xfId="0" applyNumberFormat="1" applyFill="1" applyAlignment="1">
      <alignment horizontal="left"/>
    </xf>
    <xf numFmtId="165" fontId="0" fillId="0" borderId="0" xfId="0" applyNumberFormat="1" applyAlignment="1">
      <alignment horizontal="left"/>
    </xf>
    <xf numFmtId="165" fontId="0" fillId="3" borderId="51" xfId="0" applyNumberFormat="1" applyFill="1" applyBorder="1" applyAlignment="1" applyProtection="1">
      <alignment horizontal="left"/>
      <protection locked="0"/>
    </xf>
    <xf numFmtId="165" fontId="0" fillId="3" borderId="52" xfId="0" applyNumberFormat="1" applyFill="1" applyBorder="1" applyAlignment="1" applyProtection="1">
      <alignment horizontal="left"/>
      <protection locked="0"/>
    </xf>
    <xf numFmtId="165" fontId="0" fillId="3" borderId="53" xfId="0" applyNumberFormat="1" applyFill="1" applyBorder="1" applyAlignment="1" applyProtection="1">
      <alignment horizontal="left"/>
      <protection locked="0"/>
    </xf>
    <xf numFmtId="165" fontId="0" fillId="3" borderId="54" xfId="0" applyNumberFormat="1" applyFill="1" applyBorder="1" applyAlignment="1" applyProtection="1">
      <alignment horizontal="left"/>
      <protection locked="0"/>
    </xf>
    <xf numFmtId="165" fontId="0" fillId="3" borderId="55" xfId="0" applyNumberFormat="1" applyFill="1" applyBorder="1" applyAlignment="1" applyProtection="1">
      <alignment horizontal="left"/>
      <protection locked="0"/>
    </xf>
    <xf numFmtId="165" fontId="0" fillId="3" borderId="56" xfId="0" applyNumberFormat="1" applyFill="1" applyBorder="1" applyAlignment="1" applyProtection="1">
      <alignment horizontal="left"/>
      <protection locked="0"/>
    </xf>
    <xf numFmtId="165" fontId="0" fillId="3" borderId="57" xfId="0" applyNumberFormat="1" applyFill="1" applyBorder="1" applyAlignment="1" applyProtection="1">
      <alignment horizontal="left"/>
      <protection locked="0"/>
    </xf>
    <xf numFmtId="165" fontId="0" fillId="3" borderId="58" xfId="0" applyNumberFormat="1" applyFill="1" applyBorder="1" applyAlignment="1" applyProtection="1">
      <alignment horizontal="left"/>
      <protection locked="0"/>
    </xf>
    <xf numFmtId="165" fontId="12" fillId="3" borderId="0" xfId="0" applyNumberFormat="1" applyFont="1" applyFill="1" applyAlignment="1">
      <alignment horizontal="left"/>
    </xf>
    <xf numFmtId="164" fontId="19" fillId="3" borderId="24" xfId="0" applyNumberFormat="1" applyFont="1" applyFill="1" applyBorder="1" applyAlignment="1">
      <alignment wrapText="1"/>
    </xf>
    <xf numFmtId="164" fontId="12" fillId="4" borderId="0" xfId="0" applyNumberFormat="1" applyFont="1" applyFill="1"/>
    <xf numFmtId="164" fontId="0" fillId="4" borderId="0" xfId="0" applyNumberFormat="1" applyFill="1"/>
    <xf numFmtId="0" fontId="0" fillId="3" borderId="0" xfId="0" applyNumberFormat="1" applyFill="1"/>
    <xf numFmtId="0" fontId="0" fillId="4" borderId="0" xfId="0" applyNumberFormat="1" applyFill="1"/>
    <xf numFmtId="0" fontId="12" fillId="4" borderId="0" xfId="0" applyFont="1" applyFill="1"/>
    <xf numFmtId="0" fontId="13" fillId="3" borderId="0" xfId="0" applyFont="1" applyFill="1" applyBorder="1"/>
    <xf numFmtId="0" fontId="13" fillId="3" borderId="23" xfId="0" applyFont="1" applyFill="1" applyBorder="1"/>
    <xf numFmtId="0" fontId="19" fillId="5" borderId="21" xfId="0" applyFont="1" applyFill="1" applyBorder="1" applyAlignment="1">
      <alignment horizontal="left" vertical="top" wrapText="1"/>
    </xf>
    <xf numFmtId="165" fontId="19" fillId="5" borderId="21" xfId="0" applyNumberFormat="1" applyFont="1" applyFill="1" applyBorder="1" applyAlignment="1">
      <alignment vertical="top" wrapText="1"/>
    </xf>
    <xf numFmtId="44" fontId="19" fillId="5" borderId="21" xfId="0" applyNumberFormat="1" applyFont="1" applyFill="1" applyBorder="1" applyAlignment="1">
      <alignment horizontal="left" vertical="top" wrapText="1"/>
    </xf>
    <xf numFmtId="164" fontId="19" fillId="3" borderId="0" xfId="0" applyNumberFormat="1" applyFont="1" applyFill="1" applyBorder="1" applyAlignment="1">
      <alignment wrapText="1"/>
    </xf>
    <xf numFmtId="0" fontId="13" fillId="5" borderId="21" xfId="0" applyFont="1" applyFill="1" applyBorder="1" applyAlignment="1">
      <alignment horizontal="left" vertical="top" wrapText="1"/>
    </xf>
    <xf numFmtId="0" fontId="0" fillId="0" borderId="0" xfId="0" applyNumberFormat="1"/>
    <xf numFmtId="164" fontId="2" fillId="0" borderId="0" xfId="0" applyNumberFormat="1" applyFont="1" applyFill="1" applyAlignment="1">
      <alignment wrapText="1"/>
    </xf>
    <xf numFmtId="0" fontId="21" fillId="0" borderId="38" xfId="0" applyFont="1" applyBorder="1" applyAlignment="1" applyProtection="1">
      <protection locked="0"/>
    </xf>
    <xf numFmtId="0" fontId="0" fillId="3" borderId="22" xfId="0" applyFill="1" applyBorder="1" applyAlignment="1" applyProtection="1">
      <alignment horizontal="left" wrapText="1"/>
      <protection locked="0"/>
    </xf>
    <xf numFmtId="164" fontId="0" fillId="0" borderId="0" xfId="0" applyNumberFormat="1" applyAlignment="1">
      <alignment horizontal="left" wrapText="1"/>
    </xf>
    <xf numFmtId="0" fontId="19" fillId="3" borderId="4" xfId="0" applyFont="1" applyFill="1" applyBorder="1" applyAlignment="1">
      <alignment horizontal="left"/>
    </xf>
    <xf numFmtId="14" fontId="0" fillId="3" borderId="45" xfId="0" applyNumberFormat="1" applyFill="1" applyBorder="1" applyAlignment="1" applyProtection="1">
      <alignment horizontal="left"/>
      <protection locked="0"/>
    </xf>
    <xf numFmtId="0" fontId="0" fillId="3" borderId="0" xfId="0" applyFill="1" applyBorder="1" applyAlignment="1" applyProtection="1">
      <alignment horizontal="left"/>
      <protection locked="0"/>
    </xf>
    <xf numFmtId="0" fontId="0" fillId="0" borderId="0" xfId="0" applyNumberFormat="1" applyAlignment="1">
      <alignment horizontal="left" wrapText="1"/>
    </xf>
    <xf numFmtId="165" fontId="0" fillId="3" borderId="59" xfId="0" applyNumberFormat="1" applyFill="1" applyBorder="1" applyAlignment="1" applyProtection="1">
      <alignment horizontal="left"/>
      <protection locked="0"/>
    </xf>
    <xf numFmtId="165" fontId="0" fillId="3" borderId="60" xfId="0" applyNumberFormat="1" applyFill="1" applyBorder="1" applyAlignment="1" applyProtection="1">
      <alignment horizontal="left"/>
      <protection locked="0"/>
    </xf>
    <xf numFmtId="44" fontId="0" fillId="3" borderId="37" xfId="0" applyNumberFormat="1" applyFill="1" applyBorder="1" applyAlignment="1" applyProtection="1">
      <alignment horizontal="left"/>
      <protection locked="0"/>
    </xf>
    <xf numFmtId="44" fontId="0" fillId="3" borderId="61" xfId="0" applyNumberFormat="1" applyFill="1" applyBorder="1" applyAlignment="1" applyProtection="1">
      <alignment horizontal="left"/>
      <protection locked="0"/>
    </xf>
    <xf numFmtId="165" fontId="0" fillId="3" borderId="62" xfId="0" applyNumberFormat="1" applyFill="1" applyBorder="1" applyAlignment="1" applyProtection="1">
      <alignment horizontal="left"/>
      <protection locked="0"/>
    </xf>
    <xf numFmtId="44" fontId="0" fillId="3" borderId="63" xfId="0" applyNumberFormat="1" applyFill="1" applyBorder="1" applyAlignment="1" applyProtection="1">
      <alignment horizontal="left"/>
      <protection locked="0"/>
    </xf>
    <xf numFmtId="164" fontId="0" fillId="3" borderId="0" xfId="0" applyNumberFormat="1" applyFill="1" applyAlignment="1">
      <alignment horizontal="left" wrapText="1"/>
    </xf>
    <xf numFmtId="44" fontId="0" fillId="3" borderId="22" xfId="0" applyNumberFormat="1" applyFill="1" applyBorder="1" applyAlignment="1">
      <alignment horizontal="left"/>
    </xf>
    <xf numFmtId="0" fontId="13" fillId="3" borderId="3" xfId="0" applyFont="1" applyFill="1" applyBorder="1" applyAlignment="1">
      <alignment horizontal="left"/>
    </xf>
    <xf numFmtId="0" fontId="13" fillId="3" borderId="5" xfId="0" applyFont="1" applyFill="1" applyBorder="1" applyAlignment="1">
      <alignment horizontal="left"/>
    </xf>
    <xf numFmtId="0" fontId="0" fillId="3" borderId="36" xfId="0" applyFill="1" applyBorder="1" applyProtection="1"/>
    <xf numFmtId="164" fontId="0" fillId="0" borderId="4" xfId="0" applyNumberFormat="1" applyBorder="1" applyAlignment="1">
      <alignment horizontal="left"/>
    </xf>
    <xf numFmtId="164" fontId="0" fillId="0" borderId="4" xfId="0" applyNumberFormat="1" applyBorder="1" applyAlignment="1">
      <alignment horizontal="left" wrapText="1"/>
    </xf>
    <xf numFmtId="164" fontId="0" fillId="0" borderId="4" xfId="0" applyNumberFormat="1" applyBorder="1"/>
    <xf numFmtId="164" fontId="0" fillId="0" borderId="2" xfId="0" applyNumberFormat="1" applyBorder="1"/>
    <xf numFmtId="0" fontId="22" fillId="3" borderId="0" xfId="0" applyFont="1" applyFill="1" applyAlignment="1">
      <alignment horizontal="left" wrapText="1"/>
    </xf>
    <xf numFmtId="0" fontId="22" fillId="3" borderId="25" xfId="0" applyFont="1" applyFill="1" applyBorder="1" applyAlignment="1">
      <alignment horizontal="left" wrapText="1"/>
    </xf>
    <xf numFmtId="0" fontId="22" fillId="3" borderId="26" xfId="0" applyFont="1" applyFill="1" applyBorder="1" applyAlignment="1">
      <alignment horizontal="left" wrapText="1"/>
    </xf>
    <xf numFmtId="0" fontId="18" fillId="3" borderId="0" xfId="0" applyFont="1" applyFill="1" applyAlignment="1"/>
    <xf numFmtId="0" fontId="13" fillId="3" borderId="4" xfId="0" applyFont="1" applyFill="1" applyBorder="1" applyAlignment="1">
      <alignment horizontal="left"/>
    </xf>
    <xf numFmtId="0" fontId="0" fillId="3" borderId="3" xfId="0" applyNumberFormat="1" applyFill="1" applyBorder="1"/>
    <xf numFmtId="0" fontId="0" fillId="3" borderId="17" xfId="0" applyNumberFormat="1" applyFill="1" applyBorder="1"/>
    <xf numFmtId="164" fontId="0" fillId="3" borderId="4" xfId="0" applyNumberFormat="1" applyFill="1" applyBorder="1"/>
    <xf numFmtId="164" fontId="0" fillId="3" borderId="5" xfId="0" applyNumberFormat="1" applyFill="1" applyBorder="1"/>
    <xf numFmtId="164" fontId="0" fillId="3" borderId="21" xfId="0" applyNumberFormat="1" applyFill="1" applyBorder="1"/>
    <xf numFmtId="164" fontId="0" fillId="3" borderId="18" xfId="0" applyNumberFormat="1" applyFill="1" applyBorder="1"/>
    <xf numFmtId="16" fontId="23" fillId="3" borderId="0" xfId="0" quotePrefix="1" applyNumberFormat="1" applyFont="1" applyFill="1"/>
    <xf numFmtId="0" fontId="24" fillId="0" borderId="0" xfId="0" applyNumberFormat="1" applyFont="1" applyFill="1" applyBorder="1"/>
    <xf numFmtId="0" fontId="24" fillId="6" borderId="0" xfId="0" applyNumberFormat="1" applyFont="1" applyFill="1"/>
    <xf numFmtId="0" fontId="25" fillId="0" borderId="27" xfId="0" applyFont="1" applyFill="1" applyBorder="1" applyAlignment="1">
      <alignment vertical="top"/>
    </xf>
    <xf numFmtId="0" fontId="19" fillId="0" borderId="27" xfId="0" applyFont="1" applyFill="1" applyBorder="1" applyAlignment="1">
      <alignment vertical="top"/>
    </xf>
    <xf numFmtId="0" fontId="19" fillId="0" borderId="27" xfId="0" applyFont="1" applyFill="1" applyBorder="1" applyAlignment="1">
      <alignment vertical="top" wrapText="1"/>
    </xf>
    <xf numFmtId="0" fontId="12" fillId="3" borderId="28" xfId="0" applyFont="1" applyFill="1" applyBorder="1" applyAlignment="1">
      <alignment horizontal="left" vertical="center" wrapText="1"/>
    </xf>
    <xf numFmtId="0" fontId="14" fillId="3" borderId="0" xfId="0" applyFont="1" applyFill="1" applyAlignment="1"/>
    <xf numFmtId="0" fontId="13" fillId="3" borderId="64" xfId="0" applyFont="1" applyFill="1" applyBorder="1"/>
    <xf numFmtId="0" fontId="13" fillId="3" borderId="65" xfId="0" applyFont="1" applyFill="1" applyBorder="1"/>
    <xf numFmtId="0" fontId="13" fillId="3" borderId="66" xfId="0" applyFont="1" applyFill="1" applyBorder="1"/>
    <xf numFmtId="0" fontId="13" fillId="3" borderId="67" xfId="0" applyFont="1" applyFill="1" applyBorder="1"/>
    <xf numFmtId="0" fontId="13" fillId="3" borderId="68" xfId="0" applyFont="1" applyFill="1" applyBorder="1"/>
    <xf numFmtId="0" fontId="13" fillId="3" borderId="69" xfId="0" applyFont="1" applyFill="1" applyBorder="1"/>
    <xf numFmtId="0" fontId="13" fillId="3" borderId="70" xfId="0" applyFont="1" applyFill="1" applyBorder="1"/>
    <xf numFmtId="0" fontId="13" fillId="3" borderId="71" xfId="0" applyFont="1" applyFill="1" applyBorder="1" applyAlignment="1" applyProtection="1">
      <alignment horizontal="left"/>
      <protection locked="0"/>
    </xf>
    <xf numFmtId="0" fontId="26" fillId="3" borderId="6" xfId="0" applyNumberFormat="1" applyFont="1" applyFill="1" applyBorder="1"/>
    <xf numFmtId="0" fontId="26" fillId="3" borderId="6" xfId="0" applyNumberFormat="1" applyFont="1" applyFill="1" applyBorder="1"/>
    <xf numFmtId="0" fontId="13" fillId="3" borderId="72" xfId="0" applyFont="1" applyFill="1" applyBorder="1" applyAlignment="1" applyProtection="1">
      <alignment horizontal="left"/>
      <protection locked="0"/>
    </xf>
    <xf numFmtId="0" fontId="13" fillId="3" borderId="64" xfId="0" applyFont="1" applyFill="1" applyBorder="1" applyAlignment="1">
      <alignment horizontal="left"/>
    </xf>
    <xf numFmtId="0" fontId="13" fillId="3" borderId="73" xfId="0" applyFont="1" applyFill="1" applyBorder="1"/>
    <xf numFmtId="0" fontId="13" fillId="3" borderId="74" xfId="0" applyFont="1" applyFill="1" applyBorder="1"/>
    <xf numFmtId="0" fontId="13" fillId="3" borderId="75" xfId="0" applyFont="1" applyFill="1" applyBorder="1" applyAlignment="1" applyProtection="1">
      <alignment horizontal="left"/>
      <protection locked="0"/>
    </xf>
    <xf numFmtId="0" fontId="0" fillId="3" borderId="4" xfId="0" applyNumberFormat="1" applyFill="1" applyBorder="1"/>
    <xf numFmtId="0" fontId="0" fillId="3" borderId="0" xfId="0" applyNumberFormat="1" applyFill="1" applyBorder="1"/>
    <xf numFmtId="0" fontId="0" fillId="3" borderId="21" xfId="0" applyNumberFormat="1" applyFill="1" applyBorder="1"/>
    <xf numFmtId="0" fontId="0" fillId="3" borderId="64" xfId="0" applyNumberFormat="1" applyFill="1" applyBorder="1"/>
    <xf numFmtId="0" fontId="0" fillId="3" borderId="72" xfId="0" applyNumberFormat="1" applyFill="1" applyBorder="1"/>
    <xf numFmtId="0" fontId="27" fillId="0" borderId="6" xfId="0" applyFont="1" applyFill="1" applyBorder="1" applyAlignment="1">
      <alignment vertical="top"/>
    </xf>
    <xf numFmtId="0" fontId="19" fillId="0" borderId="0" xfId="0" applyFont="1" applyFill="1" applyAlignment="1">
      <alignment horizontal="left" vertical="top" wrapText="1"/>
    </xf>
    <xf numFmtId="0" fontId="19" fillId="0" borderId="29" xfId="0" applyFont="1" applyFill="1" applyBorder="1" applyAlignment="1">
      <alignment horizontal="left" vertical="top" wrapText="1"/>
    </xf>
    <xf numFmtId="0" fontId="19" fillId="0" borderId="30" xfId="0" applyFont="1" applyFill="1" applyBorder="1" applyAlignment="1">
      <alignment horizontal="left" vertical="top" wrapText="1"/>
    </xf>
    <xf numFmtId="165" fontId="19" fillId="0" borderId="29" xfId="0" applyNumberFormat="1" applyFont="1" applyFill="1" applyBorder="1" applyAlignment="1">
      <alignment vertical="top" wrapText="1"/>
    </xf>
    <xf numFmtId="0" fontId="0" fillId="0" borderId="21" xfId="0" applyFill="1" applyBorder="1" applyAlignment="1"/>
    <xf numFmtId="0" fontId="0" fillId="0" borderId="31" xfId="0" applyFill="1" applyBorder="1" applyAlignment="1"/>
    <xf numFmtId="44" fontId="19" fillId="0" borderId="29" xfId="0" applyNumberFormat="1" applyFont="1" applyFill="1" applyBorder="1" applyAlignment="1">
      <alignment horizontal="left" vertical="top" wrapText="1"/>
    </xf>
    <xf numFmtId="44" fontId="0" fillId="3" borderId="5" xfId="0" applyNumberFormat="1" applyFill="1" applyBorder="1" applyAlignment="1" applyProtection="1">
      <alignment horizontal="left"/>
      <protection locked="0"/>
    </xf>
    <xf numFmtId="0" fontId="0" fillId="3" borderId="0" xfId="0" applyNumberFormat="1" applyFill="1" applyBorder="1" applyAlignment="1" applyProtection="1">
      <alignment horizontal="left"/>
      <protection locked="0"/>
    </xf>
    <xf numFmtId="165" fontId="19" fillId="3" borderId="32" xfId="0" applyNumberFormat="1" applyFont="1" applyFill="1" applyBorder="1" applyAlignment="1">
      <alignment horizontal="left"/>
    </xf>
    <xf numFmtId="0" fontId="19" fillId="3" borderId="25" xfId="0" applyNumberFormat="1" applyFont="1" applyFill="1" applyBorder="1" applyAlignment="1">
      <alignment horizontal="left"/>
    </xf>
    <xf numFmtId="0" fontId="19" fillId="0" borderId="21" xfId="0" applyNumberFormat="1" applyFont="1" applyFill="1" applyBorder="1" applyAlignment="1">
      <alignment vertical="top" wrapText="1"/>
    </xf>
    <xf numFmtId="0" fontId="19" fillId="0" borderId="31" xfId="0" applyNumberFormat="1" applyFont="1" applyFill="1" applyBorder="1" applyAlignment="1">
      <alignment vertical="top" wrapText="1"/>
    </xf>
    <xf numFmtId="44" fontId="19" fillId="0" borderId="30" xfId="0" applyNumberFormat="1" applyFont="1" applyFill="1" applyBorder="1" applyAlignment="1">
      <alignment horizontal="left" vertical="top" wrapText="1"/>
    </xf>
    <xf numFmtId="0" fontId="19" fillId="0" borderId="30" xfId="0" applyFont="1" applyFill="1" applyBorder="1" applyAlignment="1">
      <alignment vertical="top" wrapText="1"/>
    </xf>
    <xf numFmtId="0" fontId="19" fillId="0" borderId="21" xfId="0" applyFont="1" applyFill="1" applyBorder="1" applyAlignment="1">
      <alignment vertical="top" wrapText="1"/>
    </xf>
    <xf numFmtId="0" fontId="19" fillId="0" borderId="31" xfId="0" applyFont="1" applyFill="1" applyBorder="1" applyAlignment="1">
      <alignment vertical="top" wrapText="1"/>
    </xf>
    <xf numFmtId="165" fontId="0" fillId="3" borderId="76" xfId="0" applyNumberFormat="1" applyFill="1" applyBorder="1" applyAlignment="1" applyProtection="1">
      <alignment horizontal="left"/>
      <protection locked="0"/>
    </xf>
    <xf numFmtId="0" fontId="0" fillId="3" borderId="4" xfId="0" applyNumberFormat="1" applyFill="1" applyBorder="1" applyAlignment="1" applyProtection="1">
      <alignment horizontal="left"/>
      <protection locked="0"/>
    </xf>
    <xf numFmtId="0" fontId="0" fillId="3" borderId="4" xfId="0" applyNumberFormat="1" applyFill="1" applyBorder="1" applyAlignment="1" applyProtection="1">
      <alignment horizontal="left"/>
    </xf>
    <xf numFmtId="44" fontId="0" fillId="3" borderId="77" xfId="0" applyNumberFormat="1" applyFill="1" applyBorder="1" applyAlignment="1" applyProtection="1">
      <alignment horizontal="left"/>
      <protection locked="0"/>
    </xf>
    <xf numFmtId="165" fontId="19" fillId="3" borderId="19" xfId="0" applyNumberFormat="1" applyFont="1" applyFill="1" applyBorder="1" applyAlignment="1">
      <alignment horizontal="left"/>
    </xf>
    <xf numFmtId="0" fontId="0" fillId="3" borderId="20" xfId="0" applyNumberFormat="1" applyFill="1" applyBorder="1" applyAlignment="1">
      <alignment horizontal="left"/>
    </xf>
    <xf numFmtId="0" fontId="19" fillId="3" borderId="20" xfId="0" applyNumberFormat="1" applyFont="1" applyFill="1" applyBorder="1" applyAlignment="1">
      <alignment horizontal="left"/>
    </xf>
    <xf numFmtId="44" fontId="0" fillId="3" borderId="20" xfId="0" applyNumberFormat="1" applyFill="1" applyBorder="1" applyAlignment="1">
      <alignment horizontal="left"/>
    </xf>
    <xf numFmtId="0" fontId="22" fillId="3" borderId="32" xfId="0" applyFont="1" applyFill="1" applyBorder="1" applyAlignment="1" applyProtection="1">
      <alignment horizontal="left" wrapText="1"/>
      <protection locked="0"/>
    </xf>
    <xf numFmtId="0" fontId="0" fillId="3" borderId="0" xfId="0" applyNumberFormat="1" applyFill="1" applyProtection="1"/>
    <xf numFmtId="164" fontId="0" fillId="3" borderId="0" xfId="0" applyNumberFormat="1" applyFill="1" applyProtection="1"/>
    <xf numFmtId="164" fontId="0" fillId="0" borderId="0" xfId="0" applyNumberFormat="1" applyProtection="1"/>
    <xf numFmtId="0" fontId="0" fillId="0" borderId="0" xfId="0" applyProtection="1"/>
    <xf numFmtId="0" fontId="27" fillId="6" borderId="0" xfId="0" applyNumberFormat="1" applyFont="1" applyFill="1" applyProtection="1"/>
    <xf numFmtId="0" fontId="0" fillId="6" borderId="0" xfId="0" applyNumberFormat="1" applyFill="1" applyProtection="1"/>
    <xf numFmtId="164" fontId="0" fillId="6" borderId="0" xfId="0" applyNumberFormat="1" applyFill="1" applyProtection="1"/>
    <xf numFmtId="0" fontId="14" fillId="3" borderId="0" xfId="0" applyNumberFormat="1" applyFont="1" applyFill="1" applyProtection="1"/>
    <xf numFmtId="0" fontId="18" fillId="3" borderId="33" xfId="0" applyNumberFormat="1" applyFont="1" applyFill="1" applyBorder="1" applyAlignment="1" applyProtection="1">
      <alignment vertical="top"/>
    </xf>
    <xf numFmtId="0" fontId="18" fillId="3" borderId="33" xfId="0" applyNumberFormat="1" applyFont="1" applyFill="1" applyBorder="1" applyAlignment="1" applyProtection="1">
      <alignment vertical="top" wrapText="1"/>
    </xf>
    <xf numFmtId="0" fontId="0" fillId="0" borderId="0" xfId="0" applyNumberFormat="1" applyProtection="1"/>
    <xf numFmtId="0" fontId="18" fillId="6" borderId="0" xfId="0" applyNumberFormat="1" applyFont="1" applyFill="1" applyProtection="1"/>
    <xf numFmtId="0" fontId="0" fillId="0" borderId="17" xfId="0" applyNumberFormat="1" applyBorder="1" applyProtection="1"/>
    <xf numFmtId="0" fontId="0" fillId="0" borderId="21" xfId="0" applyNumberFormat="1" applyBorder="1" applyProtection="1"/>
    <xf numFmtId="164" fontId="0" fillId="0" borderId="18" xfId="0" applyNumberFormat="1" applyBorder="1" applyProtection="1"/>
    <xf numFmtId="16" fontId="23" fillId="3" borderId="0" xfId="0" quotePrefix="1" applyNumberFormat="1" applyFont="1" applyFill="1" applyProtection="1"/>
    <xf numFmtId="0" fontId="24" fillId="6" borderId="0" xfId="0" applyNumberFormat="1" applyFont="1" applyFill="1" applyProtection="1"/>
    <xf numFmtId="0" fontId="0" fillId="3" borderId="2" xfId="0" applyNumberFormat="1" applyFill="1" applyBorder="1" applyProtection="1">
      <protection locked="0"/>
    </xf>
    <xf numFmtId="0" fontId="12" fillId="3" borderId="2" xfId="0" applyNumberFormat="1" applyFont="1" applyFill="1" applyBorder="1" applyAlignment="1" applyProtection="1">
      <alignment vertical="center"/>
      <protection locked="0"/>
    </xf>
    <xf numFmtId="0" fontId="0" fillId="3" borderId="2" xfId="0" applyFont="1" applyFill="1" applyBorder="1" applyProtection="1">
      <protection locked="0"/>
    </xf>
    <xf numFmtId="0" fontId="28" fillId="0" borderId="2" xfId="0" applyFont="1" applyBorder="1" applyProtection="1">
      <protection locked="0"/>
    </xf>
    <xf numFmtId="0" fontId="13" fillId="3" borderId="0" xfId="0" applyFont="1" applyFill="1" applyBorder="1" applyAlignment="1" applyProtection="1">
      <alignment horizontal="left"/>
    </xf>
    <xf numFmtId="0" fontId="0" fillId="3" borderId="3" xfId="0" applyFill="1" applyBorder="1" applyAlignment="1">
      <alignment horizontal="left"/>
    </xf>
    <xf numFmtId="0" fontId="0" fillId="3" borderId="5" xfId="0" applyFont="1" applyFill="1" applyBorder="1" applyAlignment="1">
      <alignment horizontal="left"/>
    </xf>
    <xf numFmtId="0" fontId="14" fillId="3" borderId="6" xfId="0" applyFont="1" applyFill="1" applyBorder="1" applyAlignment="1">
      <alignment horizontal="left"/>
    </xf>
    <xf numFmtId="0" fontId="14" fillId="3" borderId="7" xfId="0" applyFont="1" applyFill="1" applyBorder="1" applyAlignment="1">
      <alignment horizontal="left"/>
    </xf>
    <xf numFmtId="0" fontId="19" fillId="0" borderId="24" xfId="0" applyFont="1" applyFill="1" applyBorder="1" applyAlignment="1">
      <alignment horizontal="left" vertical="top"/>
    </xf>
    <xf numFmtId="0" fontId="19" fillId="0" borderId="0" xfId="0" applyFont="1" applyFill="1" applyBorder="1" applyAlignment="1">
      <alignment horizontal="left" vertical="top"/>
    </xf>
    <xf numFmtId="44" fontId="0" fillId="3" borderId="2" xfId="0" applyNumberFormat="1" applyFill="1" applyBorder="1" applyAlignment="1" applyProtection="1">
      <alignment horizontal="center"/>
      <protection locked="0"/>
    </xf>
    <xf numFmtId="0" fontId="0" fillId="3" borderId="0" xfId="0" applyFont="1" applyFill="1" applyAlignment="1">
      <alignment horizontal="left" wrapText="1"/>
    </xf>
    <xf numFmtId="0" fontId="13" fillId="3" borderId="78" xfId="0" applyFont="1" applyFill="1" applyBorder="1" applyAlignment="1" applyProtection="1">
      <alignment horizontal="left"/>
      <protection locked="0"/>
    </xf>
    <xf numFmtId="0" fontId="13" fillId="3" borderId="79" xfId="0" applyFont="1" applyFill="1" applyBorder="1" applyAlignment="1" applyProtection="1">
      <alignment horizontal="left"/>
      <protection locked="0"/>
    </xf>
    <xf numFmtId="0" fontId="13" fillId="3" borderId="71" xfId="0" applyFont="1" applyFill="1" applyBorder="1" applyAlignment="1" applyProtection="1">
      <alignment horizontal="left"/>
      <protection locked="0"/>
    </xf>
    <xf numFmtId="0" fontId="0" fillId="0" borderId="79" xfId="0" applyBorder="1" applyAlignment="1" applyProtection="1">
      <protection locked="0"/>
    </xf>
    <xf numFmtId="0" fontId="0" fillId="0" borderId="80" xfId="0" applyBorder="1" applyAlignment="1" applyProtection="1">
      <protection locked="0"/>
    </xf>
    <xf numFmtId="0" fontId="13" fillId="3" borderId="17" xfId="0" applyFont="1" applyFill="1" applyBorder="1" applyAlignment="1" applyProtection="1">
      <alignment horizontal="left"/>
      <protection locked="0"/>
    </xf>
    <xf numFmtId="0" fontId="13" fillId="3" borderId="21" xfId="0" applyFont="1" applyFill="1" applyBorder="1" applyAlignment="1" applyProtection="1">
      <alignment horizontal="left"/>
      <protection locked="0"/>
    </xf>
    <xf numFmtId="14" fontId="13" fillId="3" borderId="72" xfId="0" applyNumberFormat="1" applyFont="1" applyFill="1" applyBorder="1" applyAlignment="1" applyProtection="1">
      <alignment horizontal="left"/>
      <protection locked="0"/>
    </xf>
    <xf numFmtId="0" fontId="13" fillId="3" borderId="18" xfId="0" applyFont="1" applyFill="1" applyBorder="1" applyAlignment="1" applyProtection="1">
      <alignment horizontal="left"/>
      <protection locked="0"/>
    </xf>
    <xf numFmtId="0" fontId="13" fillId="3" borderId="80" xfId="0" applyFont="1" applyFill="1" applyBorder="1" applyAlignment="1" applyProtection="1">
      <alignment horizontal="left"/>
      <protection locked="0"/>
    </xf>
    <xf numFmtId="0" fontId="13" fillId="3" borderId="78" xfId="0" applyFont="1" applyFill="1" applyBorder="1" applyAlignment="1" applyProtection="1">
      <protection locked="0"/>
    </xf>
    <xf numFmtId="0" fontId="0" fillId="0" borderId="81" xfId="0" applyBorder="1" applyAlignment="1" applyProtection="1">
      <protection locked="0"/>
    </xf>
    <xf numFmtId="0" fontId="13" fillId="3" borderId="71" xfId="0" applyFont="1" applyFill="1" applyBorder="1" applyAlignment="1" applyProtection="1">
      <protection locked="0"/>
    </xf>
    <xf numFmtId="0" fontId="13" fillId="3" borderId="72" xfId="0" applyFont="1" applyFill="1" applyBorder="1" applyAlignment="1" applyProtection="1">
      <alignment horizontal="left"/>
      <protection locked="0"/>
    </xf>
    <xf numFmtId="164" fontId="0" fillId="3" borderId="70" xfId="0" applyNumberFormat="1" applyFill="1" applyBorder="1" applyAlignment="1" applyProtection="1">
      <alignment horizontal="left"/>
      <protection locked="0"/>
    </xf>
    <xf numFmtId="164" fontId="0" fillId="3" borderId="0" xfId="0" applyNumberFormat="1" applyFill="1" applyBorder="1" applyAlignment="1" applyProtection="1">
      <alignment horizontal="left"/>
      <protection locked="0"/>
    </xf>
    <xf numFmtId="164" fontId="0" fillId="3" borderId="7" xfId="0" applyNumberFormat="1" applyFill="1" applyBorder="1" applyAlignment="1" applyProtection="1">
      <alignment horizontal="left"/>
      <protection locked="0"/>
    </xf>
    <xf numFmtId="0" fontId="27" fillId="6" borderId="0" xfId="0" applyNumberFormat="1" applyFont="1" applyFill="1" applyAlignment="1">
      <alignment horizontal="left"/>
    </xf>
    <xf numFmtId="0" fontId="18" fillId="3" borderId="19" xfId="0" applyNumberFormat="1" applyFont="1" applyFill="1" applyBorder="1" applyAlignment="1" applyProtection="1">
      <alignment horizontal="left" vertical="top"/>
    </xf>
    <xf numFmtId="0" fontId="18" fillId="3" borderId="20" xfId="0" applyNumberFormat="1" applyFont="1" applyFill="1" applyBorder="1" applyAlignment="1" applyProtection="1">
      <alignment horizontal="left" vertical="top"/>
    </xf>
    <xf numFmtId="0" fontId="18" fillId="3" borderId="22" xfId="0" applyNumberFormat="1" applyFont="1" applyFill="1" applyBorder="1" applyAlignment="1" applyProtection="1">
      <alignment horizontal="left" vertical="top"/>
    </xf>
    <xf numFmtId="0" fontId="18" fillId="3" borderId="3" xfId="0" applyNumberFormat="1" applyFont="1" applyFill="1" applyBorder="1" applyAlignment="1" applyProtection="1">
      <alignment horizontal="left" vertical="top"/>
    </xf>
    <xf numFmtId="0" fontId="18" fillId="3" borderId="4" xfId="0" applyNumberFormat="1" applyFont="1" applyFill="1" applyBorder="1" applyAlignment="1" applyProtection="1">
      <alignment horizontal="left" vertical="top"/>
    </xf>
    <xf numFmtId="0" fontId="18" fillId="3" borderId="5" xfId="0" applyNumberFormat="1" applyFont="1" applyFill="1" applyBorder="1" applyAlignment="1" applyProtection="1">
      <alignment horizontal="left" vertical="top"/>
    </xf>
    <xf numFmtId="0" fontId="18" fillId="3" borderId="34" xfId="0" applyNumberFormat="1" applyFont="1" applyFill="1" applyBorder="1" applyAlignment="1" applyProtection="1">
      <alignment horizontal="left" vertical="top"/>
    </xf>
    <xf numFmtId="0" fontId="18" fillId="3" borderId="33" xfId="0" applyNumberFormat="1" applyFont="1" applyFill="1" applyBorder="1" applyAlignment="1" applyProtection="1">
      <alignment horizontal="left" vertical="top"/>
    </xf>
    <xf numFmtId="0" fontId="0" fillId="3" borderId="3" xfId="0" applyNumberFormat="1" applyFill="1" applyBorder="1" applyAlignment="1" applyProtection="1">
      <alignment horizontal="left"/>
    </xf>
    <xf numFmtId="0" fontId="0" fillId="3" borderId="4" xfId="0" applyNumberFormat="1" applyFill="1" applyBorder="1" applyAlignment="1" applyProtection="1">
      <alignment horizontal="left"/>
    </xf>
    <xf numFmtId="0" fontId="0" fillId="3" borderId="5" xfId="0" applyNumberFormat="1" applyFill="1" applyBorder="1" applyAlignment="1" applyProtection="1">
      <alignment horizontal="left"/>
    </xf>
    <xf numFmtId="0" fontId="0" fillId="0" borderId="6" xfId="0" applyNumberFormat="1" applyBorder="1" applyAlignment="1" applyProtection="1">
      <alignment horizontal="left"/>
    </xf>
    <xf numFmtId="0" fontId="0" fillId="0" borderId="0" xfId="0" applyNumberFormat="1" applyBorder="1" applyAlignment="1" applyProtection="1">
      <alignment horizontal="left"/>
    </xf>
    <xf numFmtId="0" fontId="0" fillId="0" borderId="7" xfId="0" applyNumberFormat="1" applyBorder="1" applyAlignment="1" applyProtection="1">
      <alignment horizontal="left"/>
    </xf>
    <xf numFmtId="0" fontId="0" fillId="0" borderId="17" xfId="0" applyNumberFormat="1" applyBorder="1" applyAlignment="1" applyProtection="1">
      <alignment horizontal="left"/>
    </xf>
    <xf numFmtId="0" fontId="0" fillId="0" borderId="21" xfId="0" applyNumberFormat="1" applyBorder="1" applyAlignment="1" applyProtection="1">
      <alignment horizontal="left"/>
    </xf>
    <xf numFmtId="0" fontId="0" fillId="0" borderId="18" xfId="0" applyNumberFormat="1" applyBorder="1" applyAlignment="1" applyProtection="1">
      <alignment horizontal="left"/>
    </xf>
    <xf numFmtId="0" fontId="18" fillId="3" borderId="35" xfId="0" applyNumberFormat="1" applyFont="1" applyFill="1" applyBorder="1" applyAlignment="1" applyProtection="1">
      <alignment horizontal="left" vertical="top" wrapText="1"/>
    </xf>
    <xf numFmtId="0" fontId="18" fillId="3" borderId="7" xfId="0" applyNumberFormat="1" applyFont="1" applyFill="1" applyBorder="1" applyAlignment="1" applyProtection="1">
      <alignment horizontal="left" vertical="top" wrapText="1"/>
    </xf>
    <xf numFmtId="0" fontId="0" fillId="3" borderId="19" xfId="0" applyNumberFormat="1" applyFill="1" applyBorder="1" applyAlignment="1" applyProtection="1">
      <alignment horizontal="left"/>
      <protection locked="0"/>
    </xf>
    <xf numFmtId="0" fontId="0" fillId="3" borderId="20" xfId="0" applyNumberFormat="1" applyFill="1" applyBorder="1" applyAlignment="1" applyProtection="1">
      <alignment horizontal="left"/>
      <protection locked="0"/>
    </xf>
    <xf numFmtId="0" fontId="0" fillId="3" borderId="22" xfId="0" applyNumberFormat="1" applyFill="1" applyBorder="1" applyAlignment="1" applyProtection="1">
      <alignment horizontal="left"/>
      <protection locked="0"/>
    </xf>
    <xf numFmtId="44" fontId="0" fillId="3" borderId="32" xfId="0" applyNumberFormat="1" applyFill="1" applyBorder="1" applyAlignment="1">
      <alignment horizontal="left"/>
    </xf>
    <xf numFmtId="44" fontId="0" fillId="3" borderId="26" xfId="0" applyNumberFormat="1" applyFill="1" applyBorder="1" applyAlignment="1">
      <alignment horizontal="left"/>
    </xf>
    <xf numFmtId="0" fontId="19" fillId="3" borderId="4" xfId="0" applyFont="1" applyFill="1" applyBorder="1" applyAlignment="1">
      <alignment horizontal="left"/>
    </xf>
    <xf numFmtId="0" fontId="27" fillId="0" borderId="19" xfId="0" applyFont="1" applyFill="1" applyBorder="1" applyAlignment="1">
      <alignment horizontal="left" vertical="top"/>
    </xf>
    <xf numFmtId="0" fontId="27" fillId="0" borderId="20" xfId="0" applyFont="1" applyFill="1" applyBorder="1" applyAlignment="1">
      <alignment horizontal="left" vertical="top"/>
    </xf>
    <xf numFmtId="0" fontId="27" fillId="0" borderId="22" xfId="0" applyFont="1" applyFill="1" applyBorder="1" applyAlignment="1">
      <alignment horizontal="left" vertical="top"/>
    </xf>
    <xf numFmtId="0" fontId="27" fillId="5" borderId="0" xfId="0" applyFont="1" applyFill="1" applyBorder="1" applyAlignment="1">
      <alignment horizontal="right" vertical="top"/>
    </xf>
    <xf numFmtId="0" fontId="0" fillId="3" borderId="0" xfId="0" applyFill="1" applyAlignment="1">
      <alignment horizontal="left" wrapText="1"/>
    </xf>
    <xf numFmtId="0" fontId="19" fillId="3" borderId="0" xfId="0" applyFont="1" applyFill="1" applyBorder="1" applyAlignment="1">
      <alignment horizontal="left"/>
    </xf>
    <xf numFmtId="0" fontId="0" fillId="3" borderId="0" xfId="0" applyFill="1" applyBorder="1" applyAlignment="1">
      <alignment horizontal="left"/>
    </xf>
    <xf numFmtId="0" fontId="17" fillId="3" borderId="0" xfId="0" applyFont="1" applyFill="1" applyAlignment="1">
      <alignment horizontal="left" wrapText="1"/>
    </xf>
    <xf numFmtId="0" fontId="14" fillId="5" borderId="19" xfId="0" applyFont="1" applyFill="1" applyBorder="1" applyAlignment="1">
      <alignment horizontal="center"/>
    </xf>
    <xf numFmtId="0" fontId="0" fillId="5" borderId="20" xfId="0" applyFill="1" applyBorder="1" applyAlignment="1">
      <alignment horizontal="center"/>
    </xf>
    <xf numFmtId="0" fontId="0" fillId="5" borderId="22" xfId="0" applyFill="1" applyBorder="1" applyAlignment="1">
      <alignment horizontal="center"/>
    </xf>
    <xf numFmtId="0" fontId="0" fillId="3" borderId="2" xfId="0" applyFill="1" applyBorder="1" applyAlignment="1">
      <alignment horizontal="center"/>
    </xf>
    <xf numFmtId="0" fontId="0" fillId="3" borderId="2" xfId="0" applyFill="1" applyBorder="1" applyAlignment="1" applyProtection="1">
      <alignment horizontal="center"/>
      <protection locked="0"/>
    </xf>
    <xf numFmtId="0" fontId="14" fillId="7" borderId="19" xfId="0" applyFont="1" applyFill="1" applyBorder="1" applyAlignment="1">
      <alignment horizontal="left"/>
    </xf>
    <xf numFmtId="0" fontId="14" fillId="7" borderId="20" xfId="0" applyFont="1" applyFill="1" applyBorder="1" applyAlignment="1">
      <alignment horizontal="left"/>
    </xf>
    <xf numFmtId="0" fontId="14" fillId="7" borderId="22" xfId="0" applyFont="1" applyFill="1" applyBorder="1" applyAlignment="1">
      <alignment horizontal="left"/>
    </xf>
    <xf numFmtId="0" fontId="0" fillId="0" borderId="7" xfId="0" applyFill="1" applyBorder="1"/>
  </cellXfs>
  <cellStyles count="3">
    <cellStyle name="Hyperlink" xfId="1" builtinId="8"/>
    <cellStyle name="Normal" xfId="0" builtinId="0"/>
    <cellStyle name="Normal_Sheet1" xfId="2" xr:uid="{73267A81-A768-4DD3-9B5B-9743A110DE4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955675</xdr:colOff>
      <xdr:row>19</xdr:row>
      <xdr:rowOff>109855</xdr:rowOff>
    </xdr:from>
    <xdr:to>
      <xdr:col>2</xdr:col>
      <xdr:colOff>1027924</xdr:colOff>
      <xdr:row>19</xdr:row>
      <xdr:rowOff>155574</xdr:rowOff>
    </xdr:to>
    <xdr:sp macro="" textlink="">
      <xdr:nvSpPr>
        <xdr:cNvPr id="2" name="Isosceles Triangle 1">
          <a:extLst>
            <a:ext uri="{FF2B5EF4-FFF2-40B4-BE49-F238E27FC236}">
              <a16:creationId xmlns:a16="http://schemas.microsoft.com/office/drawing/2014/main" id="{88EE326C-BBC2-2F3C-2B77-FE7B5F697FFA}"/>
            </a:ext>
          </a:extLst>
        </xdr:cNvPr>
        <xdr:cNvSpPr/>
      </xdr:nvSpPr>
      <xdr:spPr>
        <a:xfrm rot="10800000">
          <a:off x="3431540" y="4692650"/>
          <a:ext cx="79022" cy="45719"/>
        </a:xfrm>
        <a:prstGeom prst="triangle">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en-US"/>
        </a:p>
      </xdr:txBody>
    </xdr:sp>
    <xdr:clientData/>
  </xdr:twoCellAnchor>
  <xdr:twoCellAnchor>
    <xdr:from>
      <xdr:col>3</xdr:col>
      <xdr:colOff>1400810</xdr:colOff>
      <xdr:row>25</xdr:row>
      <xdr:rowOff>120650</xdr:rowOff>
    </xdr:from>
    <xdr:to>
      <xdr:col>3</xdr:col>
      <xdr:colOff>1476240</xdr:colOff>
      <xdr:row>25</xdr:row>
      <xdr:rowOff>179171</xdr:rowOff>
    </xdr:to>
    <xdr:sp macro="" textlink="">
      <xdr:nvSpPr>
        <xdr:cNvPr id="3" name="Isosceles Triangle 2">
          <a:extLst>
            <a:ext uri="{FF2B5EF4-FFF2-40B4-BE49-F238E27FC236}">
              <a16:creationId xmlns:a16="http://schemas.microsoft.com/office/drawing/2014/main" id="{33AC66D7-3AD7-A88F-C4B2-2EC9543A85DD}"/>
            </a:ext>
          </a:extLst>
        </xdr:cNvPr>
        <xdr:cNvSpPr/>
      </xdr:nvSpPr>
      <xdr:spPr>
        <a:xfrm rot="10800000">
          <a:off x="5556250" y="6120765"/>
          <a:ext cx="79022" cy="54863"/>
        </a:xfrm>
        <a:prstGeom prst="triangle">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en-US"/>
        </a:p>
      </xdr:txBody>
    </xdr:sp>
    <xdr:clientData/>
  </xdr:twoCellAnchor>
  <xdr:twoCellAnchor>
    <xdr:from>
      <xdr:col>1</xdr:col>
      <xdr:colOff>0</xdr:colOff>
      <xdr:row>30</xdr:row>
      <xdr:rowOff>0</xdr:rowOff>
    </xdr:from>
    <xdr:to>
      <xdr:col>6</xdr:col>
      <xdr:colOff>0</xdr:colOff>
      <xdr:row>34</xdr:row>
      <xdr:rowOff>82636</xdr:rowOff>
    </xdr:to>
    <xdr:sp macro="" textlink="">
      <xdr:nvSpPr>
        <xdr:cNvPr id="4" name="TextBox 3">
          <a:extLst>
            <a:ext uri="{FF2B5EF4-FFF2-40B4-BE49-F238E27FC236}">
              <a16:creationId xmlns:a16="http://schemas.microsoft.com/office/drawing/2014/main" id="{2F232E92-E9D7-6DF5-A8A4-42F72208CE0F}"/>
            </a:ext>
          </a:extLst>
        </xdr:cNvPr>
        <xdr:cNvSpPr txBox="1"/>
      </xdr:nvSpPr>
      <xdr:spPr>
        <a:xfrm>
          <a:off x="609600" y="4600575"/>
          <a:ext cx="706755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lnSpc>
              <a:spcPts val="1000"/>
            </a:lnSpc>
            <a:defRPr sz="1000"/>
          </a:pPr>
          <a:r>
            <a:rPr lang="en-US" sz="1100" b="0" i="0" u="none" strike="noStrike" baseline="0">
              <a:latin typeface="Calibri"/>
            </a:rPr>
            <a:t>I do hereby certify under penalty of perjury and pursuant to the laws of the state of Kansas that the information contained in this report and supplied in any attachments thereto is true and correct, and am willing to submit the books, records, papers, and instruments of such cemetery to the examination and inspection of the Secretary of State, pursuant to K.S.A. 17-1312c.</a:t>
          </a:r>
        </a:p>
      </xdr:txBody>
    </xdr:sp>
    <xdr:clientData/>
  </xdr:twoCellAnchor>
  <xdr:twoCellAnchor editAs="oneCell">
    <xdr:from>
      <xdr:col>1</xdr:col>
      <xdr:colOff>0</xdr:colOff>
      <xdr:row>170</xdr:row>
      <xdr:rowOff>7620</xdr:rowOff>
    </xdr:from>
    <xdr:to>
      <xdr:col>2</xdr:col>
      <xdr:colOff>647700</xdr:colOff>
      <xdr:row>174</xdr:row>
      <xdr:rowOff>144780</xdr:rowOff>
    </xdr:to>
    <xdr:pic>
      <xdr:nvPicPr>
        <xdr:cNvPr id="3725" name="Picture 1" descr="https://webmail.kssos.org/exchange/johnm/Inbox/RE:%20Cemetery%20Monthly%20Report%20Forms-2.EML/3of9barcode.jpg/C58EA28C-18C0-4a97-9AF2-036E93DDAFB3/3of9barcode.jpg?attach=1">
          <a:extLst>
            <a:ext uri="{FF2B5EF4-FFF2-40B4-BE49-F238E27FC236}">
              <a16:creationId xmlns:a16="http://schemas.microsoft.com/office/drawing/2014/main" id="{7C073A37-2153-7DC0-302A-ACFF1479BB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0134600"/>
          <a:ext cx="2628900" cy="868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111125</xdr:colOff>
      <xdr:row>1</xdr:row>
      <xdr:rowOff>79375</xdr:rowOff>
    </xdr:from>
    <xdr:to>
      <xdr:col>1</xdr:col>
      <xdr:colOff>860013</xdr:colOff>
      <xdr:row>4</xdr:row>
      <xdr:rowOff>257285</xdr:rowOff>
    </xdr:to>
    <xdr:sp macro="" textlink="">
      <xdr:nvSpPr>
        <xdr:cNvPr id="6" name="TextBox 5">
          <a:extLst>
            <a:ext uri="{FF2B5EF4-FFF2-40B4-BE49-F238E27FC236}">
              <a16:creationId xmlns:a16="http://schemas.microsoft.com/office/drawing/2014/main" id="{07797CC6-DCFE-B539-B528-54BEFC0FA6F7}"/>
            </a:ext>
          </a:extLst>
        </xdr:cNvPr>
        <xdr:cNvSpPr txBox="1"/>
      </xdr:nvSpPr>
      <xdr:spPr>
        <a:xfrm>
          <a:off x="733425" y="276225"/>
          <a:ext cx="714375" cy="7810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rtl="0">
            <a:defRPr sz="1000"/>
          </a:pPr>
          <a:r>
            <a:rPr lang="en-US" sz="1600" b="1" i="0" u="none" strike="noStrike" baseline="0">
              <a:latin typeface="Calibri"/>
            </a:rPr>
            <a:t>Form</a:t>
          </a:r>
        </a:p>
        <a:p>
          <a:pPr algn="ctr" rtl="0">
            <a:defRPr sz="1000"/>
          </a:pPr>
          <a:r>
            <a:rPr lang="en-US" sz="1600" b="1" i="0" u="none" strike="noStrike" baseline="0">
              <a:latin typeface="Calibri"/>
            </a:rPr>
            <a:t>CQ</a:t>
          </a:r>
        </a:p>
      </xdr:txBody>
    </xdr:sp>
    <xdr:clientData/>
  </xdr:twoCellAnchor>
  <xdr:twoCellAnchor>
    <xdr:from>
      <xdr:col>3</xdr:col>
      <xdr:colOff>437515</xdr:colOff>
      <xdr:row>0</xdr:row>
      <xdr:rowOff>147955</xdr:rowOff>
    </xdr:from>
    <xdr:to>
      <xdr:col>5</xdr:col>
      <xdr:colOff>590143</xdr:colOff>
      <xdr:row>11</xdr:row>
      <xdr:rowOff>28573</xdr:rowOff>
    </xdr:to>
    <xdr:sp macro="" textlink="">
      <xdr:nvSpPr>
        <xdr:cNvPr id="7" name="TextBox 6">
          <a:extLst>
            <a:ext uri="{FF2B5EF4-FFF2-40B4-BE49-F238E27FC236}">
              <a16:creationId xmlns:a16="http://schemas.microsoft.com/office/drawing/2014/main" id="{586A76D0-9401-F327-790D-1808DDFFECDE}"/>
            </a:ext>
          </a:extLst>
        </xdr:cNvPr>
        <xdr:cNvSpPr txBox="1"/>
      </xdr:nvSpPr>
      <xdr:spPr>
        <a:xfrm>
          <a:off x="4629150" y="161925"/>
          <a:ext cx="3019425" cy="1971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rtl="0">
            <a:defRPr sz="1000"/>
          </a:pPr>
          <a:r>
            <a:rPr lang="en-US" sz="800" b="0" i="0" u="none" strike="noStrike" baseline="0">
              <a:latin typeface="Calibri"/>
            </a:rPr>
            <a:t>THIS SPACE FOR OFFICE USE ONLY</a:t>
          </a:r>
        </a:p>
      </xdr:txBody>
    </xdr:sp>
    <xdr:clientData/>
  </xdr:twoCellAnchor>
  <xdr:twoCellAnchor>
    <xdr:from>
      <xdr:col>4</xdr:col>
      <xdr:colOff>0</xdr:colOff>
      <xdr:row>173</xdr:row>
      <xdr:rowOff>154305</xdr:rowOff>
    </xdr:from>
    <xdr:to>
      <xdr:col>4</xdr:col>
      <xdr:colOff>127752</xdr:colOff>
      <xdr:row>175</xdr:row>
      <xdr:rowOff>1533</xdr:rowOff>
    </xdr:to>
    <xdr:sp macro="" textlink="">
      <xdr:nvSpPr>
        <xdr:cNvPr id="8" name="Isosceles Triangle 7">
          <a:extLst>
            <a:ext uri="{FF2B5EF4-FFF2-40B4-BE49-F238E27FC236}">
              <a16:creationId xmlns:a16="http://schemas.microsoft.com/office/drawing/2014/main" id="{789554C7-08AC-6604-3342-61E9B97EED9D}"/>
            </a:ext>
          </a:extLst>
        </xdr:cNvPr>
        <xdr:cNvSpPr/>
      </xdr:nvSpPr>
      <xdr:spPr>
        <a:xfrm rot="5400000">
          <a:off x="6010275" y="10077450"/>
          <a:ext cx="209550" cy="114300"/>
        </a:xfrm>
        <a:prstGeom prst="triangle">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60</xdr:row>
      <xdr:rowOff>176531</xdr:rowOff>
    </xdr:from>
    <xdr:to>
      <xdr:col>4</xdr:col>
      <xdr:colOff>129268</xdr:colOff>
      <xdr:row>62</xdr:row>
      <xdr:rowOff>9457</xdr:rowOff>
    </xdr:to>
    <xdr:sp macro="" textlink="">
      <xdr:nvSpPr>
        <xdr:cNvPr id="13" name="Isosceles Triangle 12">
          <a:extLst>
            <a:ext uri="{FF2B5EF4-FFF2-40B4-BE49-F238E27FC236}">
              <a16:creationId xmlns:a16="http://schemas.microsoft.com/office/drawing/2014/main" id="{9C82FE2C-4168-D221-1422-BF398158BD6D}"/>
            </a:ext>
          </a:extLst>
        </xdr:cNvPr>
        <xdr:cNvSpPr/>
      </xdr:nvSpPr>
      <xdr:spPr>
        <a:xfrm rot="5400000">
          <a:off x="5691187" y="11291889"/>
          <a:ext cx="314325" cy="114300"/>
        </a:xfrm>
        <a:prstGeom prst="triangle">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mc:AlternateContent xmlns:mc="http://schemas.openxmlformats.org/markup-compatibility/2006">
    <mc:Choice xmlns:a14="http://schemas.microsoft.com/office/drawing/2010/main" Requires="a14">
      <xdr:twoCellAnchor editAs="oneCell">
        <xdr:from>
          <xdr:col>1</xdr:col>
          <xdr:colOff>137160</xdr:colOff>
          <xdr:row>53</xdr:row>
          <xdr:rowOff>30480</xdr:rowOff>
        </xdr:from>
        <xdr:to>
          <xdr:col>2</xdr:col>
          <xdr:colOff>1424940</xdr:colOff>
          <xdr:row>54</xdr:row>
          <xdr:rowOff>76200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27FD9296-7E01-5307-DF0C-ADA47724E4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ea typeface="Calibri"/>
                  <a:cs typeface="Calibri"/>
                </a:rPr>
                <a:t>cemetery organized as a for-profit corporation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54</xdr:row>
          <xdr:rowOff>30480</xdr:rowOff>
        </xdr:from>
        <xdr:to>
          <xdr:col>2</xdr:col>
          <xdr:colOff>1508760</xdr:colOff>
          <xdr:row>55</xdr:row>
          <xdr:rowOff>53340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CF1D3BF7-C636-70C6-1DDF-477F7F2069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ea typeface="Calibri"/>
                  <a:cs typeface="Calibri"/>
                </a:rPr>
                <a:t>cemetery organized as a not-for-profit corporation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55</xdr:row>
          <xdr:rowOff>53340</xdr:rowOff>
        </xdr:from>
        <xdr:to>
          <xdr:col>2</xdr:col>
          <xdr:colOff>1409700</xdr:colOff>
          <xdr:row>56</xdr:row>
          <xdr:rowOff>68580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957A33E5-8AC9-6CF6-88EB-F803C4FDE1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ea typeface="Calibri"/>
                  <a:cs typeface="Calibri"/>
                </a:rPr>
                <a:t>cemetery organized for religious purposes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56</xdr:row>
          <xdr:rowOff>76200</xdr:rowOff>
        </xdr:from>
        <xdr:to>
          <xdr:col>2</xdr:col>
          <xdr:colOff>784860</xdr:colOff>
          <xdr:row>57</xdr:row>
          <xdr:rowOff>106680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17121154-235F-3F2B-4D3B-3564C8CA4E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ea typeface="Calibri"/>
                  <a:cs typeface="Calibri"/>
                </a:rPr>
                <a:t>cemetery, not a corporation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57</xdr:row>
          <xdr:rowOff>121920</xdr:rowOff>
        </xdr:from>
        <xdr:to>
          <xdr:col>2</xdr:col>
          <xdr:colOff>1386840</xdr:colOff>
          <xdr:row>58</xdr:row>
          <xdr:rowOff>144780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D2059A3D-2402-3F66-5D8C-8F943B76CF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ea typeface="Calibri"/>
                  <a:cs typeface="Calibri"/>
                </a:rPr>
                <a:t>other (provide explanation in box on right):</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9525</xdr:colOff>
      <xdr:row>51</xdr:row>
      <xdr:rowOff>3</xdr:rowOff>
    </xdr:from>
    <xdr:to>
      <xdr:col>4</xdr:col>
      <xdr:colOff>91669</xdr:colOff>
      <xdr:row>52</xdr:row>
      <xdr:rowOff>9527</xdr:rowOff>
    </xdr:to>
    <xdr:sp macro="" textlink="">
      <xdr:nvSpPr>
        <xdr:cNvPr id="16" name="Isosceles Triangle 15">
          <a:extLst>
            <a:ext uri="{FF2B5EF4-FFF2-40B4-BE49-F238E27FC236}">
              <a16:creationId xmlns:a16="http://schemas.microsoft.com/office/drawing/2014/main" id="{E5C14319-B8CB-F6DD-F5C6-18872F2B162F}"/>
            </a:ext>
          </a:extLst>
        </xdr:cNvPr>
        <xdr:cNvSpPr/>
      </xdr:nvSpPr>
      <xdr:spPr>
        <a:xfrm rot="5400000">
          <a:off x="6334125" y="10239378"/>
          <a:ext cx="304799" cy="76200"/>
        </a:xfrm>
        <a:prstGeom prst="triangle">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mc:AlternateContent xmlns:mc="http://schemas.openxmlformats.org/markup-compatibility/2006">
    <mc:Choice xmlns:a14="http://schemas.microsoft.com/office/drawing/2010/main" Requires="a14">
      <xdr:twoCellAnchor editAs="oneCell">
        <xdr:from>
          <xdr:col>2</xdr:col>
          <xdr:colOff>60960</xdr:colOff>
          <xdr:row>7</xdr:row>
          <xdr:rowOff>0</xdr:rowOff>
        </xdr:from>
        <xdr:to>
          <xdr:col>3</xdr:col>
          <xdr:colOff>723900</xdr:colOff>
          <xdr:row>8</xdr:row>
          <xdr:rowOff>30480</xdr:rowOff>
        </xdr:to>
        <xdr:sp macro="" textlink="">
          <xdr:nvSpPr>
            <xdr:cNvPr id="6263" name="Check Box 119" hidden="1">
              <a:extLst>
                <a:ext uri="{63B3BB69-23CF-44E3-9099-C40C66FF867C}">
                  <a14:compatExt spid="_x0000_s6263"/>
                </a:ext>
                <a:ext uri="{FF2B5EF4-FFF2-40B4-BE49-F238E27FC236}">
                  <a16:creationId xmlns:a16="http://schemas.microsoft.com/office/drawing/2014/main" id="{4F4AB132-83AA-45E3-3D98-838264134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ea typeface="Calibri"/>
                  <a:cs typeface="Calibri"/>
                </a:rPr>
                <a:t>15% of each installment payment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8</xdr:row>
          <xdr:rowOff>53340</xdr:rowOff>
        </xdr:from>
        <xdr:to>
          <xdr:col>4</xdr:col>
          <xdr:colOff>678180</xdr:colOff>
          <xdr:row>9</xdr:row>
          <xdr:rowOff>45720</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E3480E06-3C24-7F20-9073-E8CC77EB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ea typeface="Calibri"/>
                  <a:cs typeface="Calibri"/>
                </a:rPr>
                <a:t>Total funding from installment payments (up-front funding)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9</xdr:row>
          <xdr:rowOff>83820</xdr:rowOff>
        </xdr:from>
        <xdr:to>
          <xdr:col>4</xdr:col>
          <xdr:colOff>1135380</xdr:colOff>
          <xdr:row>9</xdr:row>
          <xdr:rowOff>312420</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B63CDEB9-71EF-664C-5F12-8C3B5CEC0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ea typeface="Calibri"/>
                  <a:cs typeface="Calibri"/>
                </a:rPr>
                <a:t>Do not accept installment payment plans - payments must be in full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693420</xdr:colOff>
          <xdr:row>16</xdr:row>
          <xdr:rowOff>175260</xdr:rowOff>
        </xdr:from>
        <xdr:to>
          <xdr:col>3</xdr:col>
          <xdr:colOff>1188720</xdr:colOff>
          <xdr:row>18</xdr:row>
          <xdr:rowOff>7620</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38CA6BE-AA9D-8090-58C3-1E97863C0F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ea typeface="Calibri"/>
                  <a:cs typeface="Calibr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1363980</xdr:colOff>
          <xdr:row>16</xdr:row>
          <xdr:rowOff>175260</xdr:rowOff>
        </xdr:from>
        <xdr:to>
          <xdr:col>3</xdr:col>
          <xdr:colOff>1874520</xdr:colOff>
          <xdr:row>18</xdr:row>
          <xdr:rowOff>7620</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E02188E9-8E17-9DF4-743D-D278D64C1C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ea typeface="Calibri"/>
                  <a:cs typeface="Calibr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xdr:row>
          <xdr:rowOff>198120</xdr:rowOff>
        </xdr:from>
        <xdr:to>
          <xdr:col>1</xdr:col>
          <xdr:colOff>678180</xdr:colOff>
          <xdr:row>25</xdr:row>
          <xdr:rowOff>7620</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9E2AAB88-E00F-814B-B958-D85A6DF44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ea typeface="Calibri"/>
                  <a:cs typeface="Calibr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830580</xdr:colOff>
          <xdr:row>23</xdr:row>
          <xdr:rowOff>198120</xdr:rowOff>
        </xdr:from>
        <xdr:to>
          <xdr:col>1</xdr:col>
          <xdr:colOff>1333500</xdr:colOff>
          <xdr:row>25</xdr:row>
          <xdr:rowOff>7620</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67D97079-9175-557C-F5BF-AAAA2874EC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ea typeface="Calibri"/>
                  <a:cs typeface="Calibr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312420</xdr:colOff>
          <xdr:row>28</xdr:row>
          <xdr:rowOff>38100</xdr:rowOff>
        </xdr:from>
        <xdr:to>
          <xdr:col>4</xdr:col>
          <xdr:colOff>800100</xdr:colOff>
          <xdr:row>28</xdr:row>
          <xdr:rowOff>259080</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18001B2D-9D00-E7AA-2789-F328DBEA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ea typeface="Calibri"/>
                  <a:cs typeface="Calibr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28</xdr:row>
          <xdr:rowOff>38100</xdr:rowOff>
        </xdr:from>
        <xdr:to>
          <xdr:col>4</xdr:col>
          <xdr:colOff>1417320</xdr:colOff>
          <xdr:row>28</xdr:row>
          <xdr:rowOff>259080</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53F867BC-89DF-0EB4-B6A5-DCCE8EB14D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US" sz="1100" b="0" i="0" u="none" strike="noStrike" baseline="0">
                  <a:solidFill>
                    <a:srgbClr val="000000"/>
                  </a:solidFill>
                  <a:latin typeface="Calibri"/>
                  <a:ea typeface="Calibri"/>
                  <a:cs typeface="Calibri"/>
                </a:rPr>
                <a:t>No</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429894</xdr:colOff>
      <xdr:row>6</xdr:row>
      <xdr:rowOff>104772</xdr:rowOff>
    </xdr:from>
    <xdr:to>
      <xdr:col>3</xdr:col>
      <xdr:colOff>478881</xdr:colOff>
      <xdr:row>6</xdr:row>
      <xdr:rowOff>159638</xdr:rowOff>
    </xdr:to>
    <xdr:sp macro="" textlink="">
      <xdr:nvSpPr>
        <xdr:cNvPr id="2" name="Isosceles Triangle 1">
          <a:extLst>
            <a:ext uri="{FF2B5EF4-FFF2-40B4-BE49-F238E27FC236}">
              <a16:creationId xmlns:a16="http://schemas.microsoft.com/office/drawing/2014/main" id="{C1994464-56DD-A7C8-74CB-63D3F0DC1EED}"/>
            </a:ext>
          </a:extLst>
        </xdr:cNvPr>
        <xdr:cNvSpPr/>
      </xdr:nvSpPr>
      <xdr:spPr>
        <a:xfrm rot="10800000" flipH="1">
          <a:off x="2066924" y="752472"/>
          <a:ext cx="57151" cy="47627"/>
        </a:xfrm>
        <a:prstGeom prst="triangle">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en-US"/>
        </a:p>
      </xdr:txBody>
    </xdr:sp>
    <xdr:clientData/>
  </xdr:twoCellAnchor>
  <xdr:twoCellAnchor>
    <xdr:from>
      <xdr:col>14</xdr:col>
      <xdr:colOff>184150</xdr:colOff>
      <xdr:row>6</xdr:row>
      <xdr:rowOff>104775</xdr:rowOff>
    </xdr:from>
    <xdr:to>
      <xdr:col>14</xdr:col>
      <xdr:colOff>229869</xdr:colOff>
      <xdr:row>6</xdr:row>
      <xdr:rowOff>157443</xdr:rowOff>
    </xdr:to>
    <xdr:sp macro="" textlink="">
      <xdr:nvSpPr>
        <xdr:cNvPr id="3" name="Isosceles Triangle 2">
          <a:extLst>
            <a:ext uri="{FF2B5EF4-FFF2-40B4-BE49-F238E27FC236}">
              <a16:creationId xmlns:a16="http://schemas.microsoft.com/office/drawing/2014/main" id="{42FEA140-502D-A023-4CC1-8B052EAA324F}"/>
            </a:ext>
          </a:extLst>
        </xdr:cNvPr>
        <xdr:cNvSpPr/>
      </xdr:nvSpPr>
      <xdr:spPr>
        <a:xfrm rot="10800000" flipH="1">
          <a:off x="7067550" y="752475"/>
          <a:ext cx="45719" cy="45719"/>
        </a:xfrm>
        <a:prstGeom prst="triangle">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402589</xdr:colOff>
      <xdr:row>6</xdr:row>
      <xdr:rowOff>180972</xdr:rowOff>
    </xdr:from>
    <xdr:to>
      <xdr:col>3</xdr:col>
      <xdr:colOff>468224</xdr:colOff>
      <xdr:row>6</xdr:row>
      <xdr:rowOff>228599</xdr:rowOff>
    </xdr:to>
    <xdr:sp macro="" textlink="">
      <xdr:nvSpPr>
        <xdr:cNvPr id="2" name="Isosceles Triangle 1">
          <a:extLst>
            <a:ext uri="{FF2B5EF4-FFF2-40B4-BE49-F238E27FC236}">
              <a16:creationId xmlns:a16="http://schemas.microsoft.com/office/drawing/2014/main" id="{5828979F-D0D8-6F28-27B9-332BBE06146D}"/>
            </a:ext>
          </a:extLst>
        </xdr:cNvPr>
        <xdr:cNvSpPr/>
      </xdr:nvSpPr>
      <xdr:spPr>
        <a:xfrm rot="10800000" flipH="1">
          <a:off x="2924174" y="1400172"/>
          <a:ext cx="57151" cy="47627"/>
        </a:xfrm>
        <a:prstGeom prst="triangle">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en-US"/>
        </a:p>
      </xdr:txBody>
    </xdr:sp>
    <xdr:clientData/>
  </xdr:twoCellAnchor>
  <xdr:twoCellAnchor>
    <xdr:from>
      <xdr:col>14</xdr:col>
      <xdr:colOff>184150</xdr:colOff>
      <xdr:row>6</xdr:row>
      <xdr:rowOff>171450</xdr:rowOff>
    </xdr:from>
    <xdr:to>
      <xdr:col>14</xdr:col>
      <xdr:colOff>229869</xdr:colOff>
      <xdr:row>6</xdr:row>
      <xdr:rowOff>232409</xdr:rowOff>
    </xdr:to>
    <xdr:sp macro="" textlink="">
      <xdr:nvSpPr>
        <xdr:cNvPr id="3" name="Isosceles Triangle 2">
          <a:extLst>
            <a:ext uri="{FF2B5EF4-FFF2-40B4-BE49-F238E27FC236}">
              <a16:creationId xmlns:a16="http://schemas.microsoft.com/office/drawing/2014/main" id="{80392E51-1D40-FD5F-3E25-69B30317042C}"/>
            </a:ext>
          </a:extLst>
        </xdr:cNvPr>
        <xdr:cNvSpPr/>
      </xdr:nvSpPr>
      <xdr:spPr>
        <a:xfrm rot="10800000" flipH="1">
          <a:off x="8248650" y="1390650"/>
          <a:ext cx="45719" cy="45719"/>
        </a:xfrm>
        <a:prstGeom prst="triangle">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en-US"/>
        </a:p>
      </xdr:txBody>
    </xdr:sp>
    <xdr:clientData/>
  </xdr:twoCellAnchor>
  <xdr:twoCellAnchor>
    <xdr:from>
      <xdr:col>28</xdr:col>
      <xdr:colOff>276226</xdr:colOff>
      <xdr:row>6</xdr:row>
      <xdr:rowOff>182881</xdr:rowOff>
    </xdr:from>
    <xdr:to>
      <xdr:col>28</xdr:col>
      <xdr:colOff>333376</xdr:colOff>
      <xdr:row>6</xdr:row>
      <xdr:rowOff>228600</xdr:rowOff>
    </xdr:to>
    <xdr:sp macro="" textlink="">
      <xdr:nvSpPr>
        <xdr:cNvPr id="4" name="Isosceles Triangle 3">
          <a:extLst>
            <a:ext uri="{FF2B5EF4-FFF2-40B4-BE49-F238E27FC236}">
              <a16:creationId xmlns:a16="http://schemas.microsoft.com/office/drawing/2014/main" id="{77DD3902-6302-31E3-559F-BBA3BBE2BBDE}"/>
            </a:ext>
          </a:extLst>
        </xdr:cNvPr>
        <xdr:cNvSpPr/>
      </xdr:nvSpPr>
      <xdr:spPr>
        <a:xfrm rot="10800000" flipH="1">
          <a:off x="12477751" y="1402081"/>
          <a:ext cx="57150" cy="45719"/>
        </a:xfrm>
        <a:prstGeom prst="triangle">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en-US"/>
        </a:p>
      </xdr:txBody>
    </xdr:sp>
    <xdr:clientData/>
  </xdr:twoCellAnchor>
  <xdr:twoCellAnchor>
    <xdr:from>
      <xdr:col>24</xdr:col>
      <xdr:colOff>417195</xdr:colOff>
      <xdr:row>6</xdr:row>
      <xdr:rowOff>209550</xdr:rowOff>
    </xdr:from>
    <xdr:to>
      <xdr:col>24</xdr:col>
      <xdr:colOff>445770</xdr:colOff>
      <xdr:row>6</xdr:row>
      <xdr:rowOff>270509</xdr:rowOff>
    </xdr:to>
    <xdr:sp macro="" textlink="">
      <xdr:nvSpPr>
        <xdr:cNvPr id="5" name="Isosceles Triangle 4">
          <a:extLst>
            <a:ext uri="{FF2B5EF4-FFF2-40B4-BE49-F238E27FC236}">
              <a16:creationId xmlns:a16="http://schemas.microsoft.com/office/drawing/2014/main" id="{EC6D50AA-EE3E-909A-2072-9BB05C10A165}"/>
            </a:ext>
          </a:extLst>
        </xdr:cNvPr>
        <xdr:cNvSpPr/>
      </xdr:nvSpPr>
      <xdr:spPr>
        <a:xfrm rot="10800000" flipH="1">
          <a:off x="12096750" y="1733550"/>
          <a:ext cx="38100" cy="45719"/>
        </a:xfrm>
        <a:prstGeom prst="triangle">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en-US"/>
        </a:p>
      </xdr:txBody>
    </xdr:sp>
    <xdr:clientData/>
  </xdr:twoCellAnchor>
  <mc:AlternateContent xmlns:mc="http://schemas.openxmlformats.org/markup-compatibility/2006">
    <mc:Choice xmlns:a14="http://schemas.microsoft.com/office/drawing/2010/main" Requires="a14">
      <xdr:twoCellAnchor>
        <xdr:from>
          <xdr:col>23</xdr:col>
          <xdr:colOff>281940</xdr:colOff>
          <xdr:row>0</xdr:row>
          <xdr:rowOff>198120</xdr:rowOff>
        </xdr:from>
        <xdr:to>
          <xdr:col>29</xdr:col>
          <xdr:colOff>419100</xdr:colOff>
          <xdr:row>0</xdr:row>
          <xdr:rowOff>419100</xdr:rowOff>
        </xdr:to>
        <xdr:sp macro="" textlink="">
          <xdr:nvSpPr>
            <xdr:cNvPr id="2109" name="Button 61" hidden="1">
              <a:extLst>
                <a:ext uri="{63B3BB69-23CF-44E3-9099-C40C66FF867C}">
                  <a14:compatExt spid="_x0000_s2109"/>
                </a:ext>
                <a:ext uri="{FF2B5EF4-FFF2-40B4-BE49-F238E27FC236}">
                  <a16:creationId xmlns:a16="http://schemas.microsoft.com/office/drawing/2014/main" id="{3EADC1DF-D6EA-3185-D7F5-9796E72E9F9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900" b="1" i="0" u="none" strike="noStrike" baseline="0">
                  <a:solidFill>
                    <a:srgbClr val="000000"/>
                  </a:solidFill>
                  <a:latin typeface="Calibri"/>
                  <a:ea typeface="Calibri"/>
                  <a:cs typeface="Calibri"/>
                </a:rPr>
                <a:t>Copy Row to Next Line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16</xdr:col>
          <xdr:colOff>373380</xdr:colOff>
          <xdr:row>0</xdr:row>
          <xdr:rowOff>220980</xdr:rowOff>
        </xdr:from>
        <xdr:to>
          <xdr:col>22</xdr:col>
          <xdr:colOff>548640</xdr:colOff>
          <xdr:row>0</xdr:row>
          <xdr:rowOff>419100</xdr:rowOff>
        </xdr:to>
        <xdr:sp macro="" textlink="">
          <xdr:nvSpPr>
            <xdr:cNvPr id="2182" name="Button 134" hidden="1">
              <a:extLst>
                <a:ext uri="{63B3BB69-23CF-44E3-9099-C40C66FF867C}">
                  <a14:compatExt spid="_x0000_s2182"/>
                </a:ext>
                <a:ext uri="{FF2B5EF4-FFF2-40B4-BE49-F238E27FC236}">
                  <a16:creationId xmlns:a16="http://schemas.microsoft.com/office/drawing/2014/main" id="{B0DDC9E5-B7E4-9D33-570B-693477C54B0F}"/>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000" b="1" i="0" u="none" strike="noStrike" baseline="0">
                  <a:solidFill>
                    <a:srgbClr val="000000"/>
                  </a:solidFill>
                  <a:latin typeface="Calibri"/>
                  <a:ea typeface="Calibri"/>
                  <a:cs typeface="Calibri"/>
                </a:rPr>
                <a:t>Add a Row</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6</xdr:col>
      <xdr:colOff>38100</xdr:colOff>
      <xdr:row>3</xdr:row>
      <xdr:rowOff>0</xdr:rowOff>
    </xdr:from>
    <xdr:to>
      <xdr:col>11</xdr:col>
      <xdr:colOff>545474</xdr:colOff>
      <xdr:row>15</xdr:row>
      <xdr:rowOff>141602</xdr:rowOff>
    </xdr:to>
    <xdr:sp macro="" textlink="">
      <xdr:nvSpPr>
        <xdr:cNvPr id="2" name="TextBox 1">
          <a:extLst>
            <a:ext uri="{FF2B5EF4-FFF2-40B4-BE49-F238E27FC236}">
              <a16:creationId xmlns:a16="http://schemas.microsoft.com/office/drawing/2014/main" id="{F22F4CA5-4387-DC6E-4802-B53DF91FA18A}"/>
            </a:ext>
          </a:extLst>
        </xdr:cNvPr>
        <xdr:cNvSpPr txBox="1"/>
      </xdr:nvSpPr>
      <xdr:spPr>
        <a:xfrm>
          <a:off x="6915150" y="619125"/>
          <a:ext cx="3571875" cy="2495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US" sz="1100" b="0" i="0" u="none" strike="noStrike" baseline="0">
              <a:latin typeface="Calibri"/>
            </a:rPr>
            <a:t>YPÜYY[PZYÛ[YYSÛP]ZÜÛÜÚÜÙÛY[PZ^Û]YÚ</a:t>
          </a:r>
          <a:br>
            <a:rPr lang="en-US" sz="1100" b="0" i="0" u="none" strike="noStrike" baseline="0">
              <a:latin typeface="Calibri"/>
            </a:rPr>
          </a:br>
          <a:r>
            <a:rPr lang="en-US" sz="1100" b="0" i="0" u="none" strike="noStrike" baseline="0">
              <a:latin typeface="Calibri"/>
            </a:rPr>
            <a:t>YÛÜYÝZPÜZÙYP^[YÜ]</a:t>
          </a:r>
          <a:br>
            <a:rPr lang="en-US" sz="1100" b="0" i="0" u="none" strike="noStrike" baseline="0">
              <a:latin typeface="Calibri"/>
            </a:rPr>
          </a:br>
          <a:r>
            <a:rPr lang="en-US" sz="1100" b="0" i="0" u="none" strike="noStrike" baseline="0">
              <a:latin typeface="Calibri"/>
            </a:rPr>
            <a:t>ÛZÜÛÛ</a:t>
          </a:r>
          <a:br>
            <a:rPr lang="en-US" sz="1100" b="0" i="0" u="none" strike="noStrike" baseline="0">
              <a:latin typeface="Calibri"/>
            </a:rPr>
          </a:br>
          <a:r>
            <a:rPr lang="en-US" sz="1100" b="0" i="0" u="none" strike="noStrike" baseline="0">
              <a:latin typeface="Calibri"/>
            </a:rPr>
            <a:t>SY[ÛZPPP]ZP[ZZÜPÛLÔÕLPY]YLKLMN</a:t>
          </a:r>
        </a:p>
        <a:p>
          <a:pPr algn="l" rtl="0">
            <a:defRPr sz="1000"/>
          </a:pPr>
          <a:r>
            <a:rPr lang="en-US" sz="1100" b="0" i="0" u="none" strike="noStrike" baseline="0">
              <a:latin typeface="Calibri"/>
            </a:rPr>
            <a:t>ÎÛ</a:t>
          </a:r>
          <a:br>
            <a:rPr lang="en-US" sz="1100" b="0" i="0" u="none" strike="noStrike" baseline="0">
              <a:latin typeface="Calibri"/>
            </a:rPr>
          </a:br>
          <a:r>
            <a:rPr lang="en-US" sz="1100" b="0" i="0" u="none" strike="noStrike" baseline="0">
              <a:latin typeface="Calibri"/>
            </a:rPr>
            <a:t>Z^Û]YY</a:t>
          </a:r>
          <a:br>
            <a:rPr lang="en-US" sz="1100" b="0" i="0" u="none" strike="noStrike" baseline="0">
              <a:latin typeface="Calibri"/>
            </a:rPr>
          </a:br>
          <a:r>
            <a:rPr lang="en-US" sz="1100" b="0" i="0" u="none" strike="noStrike" baseline="0">
              <a:latin typeface="Calibri"/>
            </a:rPr>
            <a:t>P]ÜPÍMKNKL</a:t>
          </a:r>
        </a:p>
        <a:p>
          <a:pPr algn="l" rtl="0">
            <a:defRPr sz="1000"/>
          </a:pPr>
          <a:r>
            <a:rPr lang="en-US" sz="1100" b="0" i="0" u="none" strike="noStrike" baseline="0">
              <a:latin typeface="Calibri"/>
            </a:rPr>
            <a:t>ÛP^^YZPÛYYÛY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ctrlProp" Target="../ctrlProps/ctrlProp6.xml"/><Relationship Id="rId7" Type="http://schemas.openxmlformats.org/officeDocument/2006/relationships/ctrlProp" Target="../ctrlProps/ctrlProp10.xml"/><Relationship Id="rId2" Type="http://schemas.openxmlformats.org/officeDocument/2006/relationships/vmlDrawing" Target="../drawings/vmlDrawing2.vml"/><Relationship Id="rId1" Type="http://schemas.openxmlformats.org/officeDocument/2006/relationships/drawing" Target="../drawings/drawing3.xml"/><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1.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95A41-B63D-4A4D-81CC-7BF9DF30B5DE}">
  <sheetPr codeName="Sheet3">
    <pageSetUpPr fitToPage="1"/>
  </sheetPr>
  <dimension ref="A1:CF337"/>
  <sheetViews>
    <sheetView showGridLines="0" tabSelected="1" zoomScale="125" zoomScaleNormal="125" workbookViewId="0">
      <selection activeCell="C17" sqref="C17"/>
    </sheetView>
  </sheetViews>
  <sheetFormatPr defaultRowHeight="14.4" x14ac:dyDescent="0.3"/>
  <cols>
    <col min="2" max="2" width="28.88671875" customWidth="1"/>
    <col min="3" max="3" width="25.33203125" customWidth="1"/>
    <col min="4" max="4" width="27.44140625" customWidth="1"/>
    <col min="5" max="5" width="15" customWidth="1"/>
  </cols>
  <sheetData>
    <row r="1" spans="1:13" x14ac:dyDescent="0.3">
      <c r="A1" s="2"/>
      <c r="B1" s="2"/>
      <c r="C1" s="2"/>
      <c r="D1" s="2"/>
      <c r="E1" s="2"/>
      <c r="F1" s="2"/>
      <c r="G1" s="2"/>
      <c r="H1" s="2"/>
      <c r="I1" s="2"/>
      <c r="J1" s="2"/>
      <c r="K1" s="2"/>
      <c r="L1" s="2"/>
      <c r="M1" s="2"/>
    </row>
    <row r="2" spans="1:13" x14ac:dyDescent="0.3">
      <c r="A2" s="2"/>
      <c r="B2" s="258" t="s">
        <v>262</v>
      </c>
      <c r="C2" s="259"/>
      <c r="D2" s="2"/>
      <c r="E2" s="2"/>
      <c r="F2" s="2"/>
      <c r="G2" s="2"/>
      <c r="H2" s="2"/>
      <c r="I2" s="2"/>
      <c r="J2" s="2"/>
      <c r="K2" s="2"/>
      <c r="L2" s="2"/>
      <c r="M2" s="2"/>
    </row>
    <row r="3" spans="1:13" ht="18" x14ac:dyDescent="0.35">
      <c r="A3" s="2"/>
      <c r="B3" s="260" t="s">
        <v>260</v>
      </c>
      <c r="C3" s="261"/>
      <c r="D3" s="2"/>
      <c r="E3" s="2"/>
      <c r="F3" s="2"/>
      <c r="G3" s="2"/>
      <c r="H3" s="2"/>
      <c r="I3" s="2"/>
      <c r="J3" s="2"/>
      <c r="K3" s="2"/>
      <c r="L3" s="2"/>
      <c r="M3" s="2"/>
    </row>
    <row r="4" spans="1:13" x14ac:dyDescent="0.3">
      <c r="A4" s="2"/>
      <c r="B4" s="33"/>
      <c r="C4" s="23"/>
      <c r="D4" s="2"/>
      <c r="E4" s="2"/>
      <c r="F4" s="2"/>
      <c r="G4" s="2"/>
      <c r="H4" s="2"/>
      <c r="I4" s="2"/>
      <c r="J4" s="2"/>
      <c r="K4" s="2"/>
      <c r="L4" s="2"/>
      <c r="M4" s="2"/>
    </row>
    <row r="5" spans="1:13" ht="26.25" customHeight="1" x14ac:dyDescent="0.3">
      <c r="A5" s="2"/>
      <c r="B5" s="30"/>
      <c r="C5" s="31"/>
      <c r="D5" s="2"/>
      <c r="E5" s="2"/>
      <c r="F5" s="2"/>
      <c r="G5" s="2"/>
      <c r="H5" s="2"/>
      <c r="I5" s="2"/>
      <c r="J5" s="2"/>
      <c r="K5" s="2"/>
      <c r="L5" s="2"/>
      <c r="M5" s="2"/>
    </row>
    <row r="6" spans="1:13" x14ac:dyDescent="0.3">
      <c r="A6" s="2"/>
      <c r="B6" s="36" t="s">
        <v>261</v>
      </c>
      <c r="C6" s="22"/>
      <c r="D6" s="2"/>
      <c r="E6" s="2"/>
      <c r="F6" s="2"/>
      <c r="G6" s="2"/>
      <c r="H6" s="2"/>
      <c r="I6" s="2"/>
      <c r="J6" s="2"/>
      <c r="K6" s="2"/>
      <c r="L6" s="2"/>
      <c r="M6" s="2"/>
    </row>
    <row r="7" spans="1:13" x14ac:dyDescent="0.3">
      <c r="A7" s="2"/>
      <c r="B7" s="34"/>
      <c r="C7" s="23"/>
      <c r="D7" s="2"/>
      <c r="E7" s="2"/>
      <c r="F7" s="2"/>
      <c r="G7" s="2"/>
      <c r="H7" s="2"/>
      <c r="I7" s="2"/>
      <c r="J7" s="2"/>
      <c r="K7" s="2"/>
      <c r="L7" s="2"/>
      <c r="M7" s="2"/>
    </row>
    <row r="8" spans="1:13" x14ac:dyDescent="0.3">
      <c r="A8" s="2"/>
      <c r="B8" s="108" t="s">
        <v>316</v>
      </c>
      <c r="C8" s="23" t="s">
        <v>233</v>
      </c>
      <c r="D8" s="2"/>
      <c r="E8" s="2"/>
      <c r="F8" s="2"/>
      <c r="G8" s="2"/>
      <c r="H8" s="2"/>
      <c r="I8" s="2"/>
      <c r="J8" s="2"/>
      <c r="K8" s="2"/>
      <c r="L8" s="2"/>
      <c r="M8" s="2"/>
    </row>
    <row r="9" spans="1:13" x14ac:dyDescent="0.3">
      <c r="A9" s="2"/>
      <c r="B9" s="108" t="s">
        <v>315</v>
      </c>
      <c r="C9" s="325" t="s">
        <v>317</v>
      </c>
      <c r="D9" s="2"/>
      <c r="E9" s="2"/>
      <c r="F9" s="2"/>
      <c r="G9" s="2"/>
      <c r="H9" s="2"/>
      <c r="I9" s="2"/>
      <c r="J9" s="2"/>
      <c r="K9" s="2"/>
      <c r="L9" s="2"/>
      <c r="M9" s="2"/>
    </row>
    <row r="10" spans="1:13" x14ac:dyDescent="0.3">
      <c r="A10" s="2"/>
      <c r="B10" s="108" t="s">
        <v>140</v>
      </c>
      <c r="C10" s="325" t="s">
        <v>139</v>
      </c>
      <c r="D10" s="2"/>
      <c r="E10" s="2"/>
      <c r="F10" s="2"/>
      <c r="G10" s="2"/>
      <c r="H10" s="2"/>
      <c r="I10" s="2"/>
      <c r="J10" s="2"/>
      <c r="K10" s="2"/>
      <c r="L10" s="2"/>
      <c r="M10" s="2"/>
    </row>
    <row r="11" spans="1:13" ht="4.5" customHeight="1" x14ac:dyDescent="0.3">
      <c r="A11" s="2"/>
      <c r="B11" s="109"/>
      <c r="C11" s="35"/>
      <c r="D11" s="2"/>
      <c r="E11" s="2"/>
      <c r="F11" s="2"/>
      <c r="G11" s="2"/>
      <c r="H11" s="2"/>
      <c r="I11" s="2"/>
      <c r="J11" s="2"/>
      <c r="K11" s="2"/>
      <c r="L11" s="2"/>
      <c r="M11" s="2"/>
    </row>
    <row r="12" spans="1:13" x14ac:dyDescent="0.3">
      <c r="A12" s="2"/>
      <c r="B12" s="2"/>
      <c r="C12" s="2"/>
      <c r="D12" s="32"/>
      <c r="E12" s="25"/>
      <c r="F12" s="25"/>
      <c r="G12" s="2"/>
      <c r="H12" s="2"/>
      <c r="I12" s="2"/>
      <c r="J12" s="2"/>
      <c r="K12" s="2"/>
      <c r="L12" s="2"/>
      <c r="M12" s="2"/>
    </row>
    <row r="13" spans="1:13" ht="17.25" customHeight="1" x14ac:dyDescent="0.3">
      <c r="A13" s="2"/>
      <c r="B13" s="265" t="s">
        <v>263</v>
      </c>
      <c r="C13" s="265"/>
      <c r="D13" s="265"/>
      <c r="E13" s="265"/>
      <c r="F13" s="265"/>
      <c r="G13" s="2"/>
      <c r="H13" s="2"/>
      <c r="I13" s="2"/>
      <c r="J13" s="2"/>
      <c r="K13" s="2"/>
      <c r="L13" s="2"/>
      <c r="M13" s="2"/>
    </row>
    <row r="14" spans="1:13" ht="24" customHeight="1" x14ac:dyDescent="0.3">
      <c r="A14" s="2"/>
      <c r="B14" s="265"/>
      <c r="C14" s="265"/>
      <c r="D14" s="265"/>
      <c r="E14" s="265"/>
      <c r="F14" s="265"/>
      <c r="G14" s="2"/>
      <c r="H14" s="2"/>
      <c r="I14" s="2"/>
      <c r="J14" s="2"/>
      <c r="K14" s="2"/>
      <c r="L14" s="2"/>
      <c r="M14" s="2"/>
    </row>
    <row r="15" spans="1:13" ht="65.25" customHeight="1" x14ac:dyDescent="0.3">
      <c r="A15" s="2"/>
      <c r="B15" s="265"/>
      <c r="C15" s="265"/>
      <c r="D15" s="265"/>
      <c r="E15" s="265"/>
      <c r="F15" s="265"/>
      <c r="G15" s="2"/>
      <c r="H15" s="2"/>
      <c r="I15" s="2"/>
      <c r="J15" s="2"/>
      <c r="K15" s="2"/>
      <c r="L15" s="2"/>
      <c r="M15" s="2"/>
    </row>
    <row r="16" spans="1:13" ht="15" thickBot="1" x14ac:dyDescent="0.35">
      <c r="A16" s="2"/>
      <c r="B16" s="170"/>
      <c r="C16" s="170"/>
      <c r="D16" s="170"/>
      <c r="E16" s="170"/>
      <c r="F16" s="170"/>
      <c r="G16" s="2"/>
      <c r="H16" s="2"/>
      <c r="I16" s="2"/>
      <c r="J16" s="2"/>
      <c r="K16" s="2"/>
      <c r="L16" s="2"/>
      <c r="M16" s="2"/>
    </row>
    <row r="17" spans="1:13" ht="27" customHeight="1" thickBot="1" x14ac:dyDescent="0.35">
      <c r="A17" s="2"/>
      <c r="B17" s="187" t="s">
        <v>234</v>
      </c>
      <c r="C17" s="235"/>
      <c r="D17" s="171"/>
      <c r="E17" s="171"/>
      <c r="F17" s="172"/>
      <c r="G17" s="2"/>
      <c r="H17" s="2"/>
      <c r="I17" s="2"/>
      <c r="J17" s="2"/>
      <c r="K17" s="2"/>
      <c r="L17" s="2"/>
      <c r="M17" s="2"/>
    </row>
    <row r="18" spans="1:13" x14ac:dyDescent="0.3">
      <c r="A18" s="2"/>
      <c r="B18" s="170"/>
      <c r="C18" s="170"/>
      <c r="D18" s="170"/>
      <c r="E18" s="170"/>
      <c r="F18" s="170"/>
      <c r="G18" s="2"/>
      <c r="H18" s="2"/>
      <c r="I18" s="2"/>
      <c r="J18" s="2"/>
      <c r="K18" s="2"/>
      <c r="L18" s="2"/>
      <c r="M18" s="2"/>
    </row>
    <row r="19" spans="1:13" ht="10.5" customHeight="1" x14ac:dyDescent="0.3">
      <c r="A19" s="2"/>
      <c r="B19" s="2"/>
      <c r="C19" s="2"/>
      <c r="D19" s="32"/>
      <c r="E19" s="25"/>
      <c r="F19" s="25"/>
      <c r="G19" s="2"/>
      <c r="H19" s="2"/>
      <c r="I19" s="2"/>
      <c r="J19" s="2"/>
      <c r="K19" s="2"/>
      <c r="L19" s="2"/>
      <c r="M19" s="2"/>
    </row>
    <row r="20" spans="1:13" ht="18" x14ac:dyDescent="0.35">
      <c r="A20" s="2"/>
      <c r="B20" s="188" t="s">
        <v>235</v>
      </c>
      <c r="C20" s="188"/>
      <c r="D20" s="2"/>
      <c r="E20" s="2"/>
      <c r="F20" s="2"/>
      <c r="G20" s="2"/>
      <c r="H20" s="2"/>
      <c r="I20" s="2"/>
      <c r="J20" s="2"/>
      <c r="K20" s="2"/>
      <c r="L20" s="2"/>
      <c r="M20" s="2"/>
    </row>
    <row r="21" spans="1:13" x14ac:dyDescent="0.3">
      <c r="A21" s="2"/>
      <c r="B21" s="2"/>
      <c r="C21" s="2"/>
      <c r="D21" s="2"/>
      <c r="E21" s="2"/>
      <c r="F21" s="2"/>
      <c r="G21" s="2"/>
      <c r="H21" s="2"/>
      <c r="I21" s="2"/>
      <c r="J21" s="2"/>
      <c r="K21" s="2"/>
      <c r="L21" s="2"/>
      <c r="M21" s="2"/>
    </row>
    <row r="22" spans="1:13" ht="19.5" customHeight="1" x14ac:dyDescent="0.3">
      <c r="A22" s="3"/>
      <c r="B22" s="184" t="s">
        <v>292</v>
      </c>
      <c r="C22" s="185" t="s">
        <v>293</v>
      </c>
      <c r="D22" s="185" t="s">
        <v>294</v>
      </c>
      <c r="E22" s="262" t="s">
        <v>295</v>
      </c>
      <c r="F22" s="263"/>
      <c r="G22" s="2"/>
      <c r="H22" s="2"/>
      <c r="I22" s="2"/>
      <c r="J22" s="2"/>
      <c r="K22" s="2"/>
      <c r="L22" s="2"/>
      <c r="M22" s="2"/>
    </row>
    <row r="23" spans="1:13" ht="28.5" customHeight="1" x14ac:dyDescent="0.3">
      <c r="A23" s="2"/>
      <c r="B23" s="255"/>
      <c r="C23" s="13">
        <f>B23*20</f>
        <v>0</v>
      </c>
      <c r="D23" s="49"/>
      <c r="E23" s="264"/>
      <c r="F23" s="264"/>
      <c r="G23" s="2"/>
      <c r="H23" s="2"/>
      <c r="I23" s="2"/>
      <c r="J23" s="2"/>
      <c r="K23" s="2"/>
      <c r="L23" s="2"/>
      <c r="M23" s="2"/>
    </row>
    <row r="24" spans="1:13" x14ac:dyDescent="0.3">
      <c r="A24" s="2"/>
      <c r="B24" s="2"/>
      <c r="C24" s="2"/>
      <c r="D24" s="2"/>
      <c r="E24" s="2"/>
      <c r="F24" s="2"/>
      <c r="G24" s="2"/>
      <c r="H24" s="2"/>
      <c r="I24" s="2"/>
      <c r="J24" s="2"/>
      <c r="K24" s="2"/>
      <c r="L24" s="2"/>
      <c r="M24" s="2"/>
    </row>
    <row r="25" spans="1:13" x14ac:dyDescent="0.3">
      <c r="A25" s="2"/>
      <c r="B25" s="2"/>
      <c r="C25" s="2"/>
      <c r="D25" s="2"/>
      <c r="E25" s="2"/>
      <c r="F25" s="2"/>
      <c r="G25" s="2"/>
      <c r="H25" s="2"/>
      <c r="I25" s="2"/>
      <c r="J25" s="2"/>
      <c r="K25" s="2"/>
      <c r="L25" s="2"/>
      <c r="M25" s="2"/>
    </row>
    <row r="26" spans="1:13" ht="18" x14ac:dyDescent="0.35">
      <c r="A26" s="2"/>
      <c r="B26" s="188" t="s">
        <v>264</v>
      </c>
      <c r="C26" s="173"/>
      <c r="D26" s="2"/>
      <c r="E26" s="2"/>
      <c r="F26" s="2"/>
      <c r="G26" s="2"/>
      <c r="H26" s="2"/>
      <c r="I26" s="2"/>
      <c r="J26" s="2"/>
      <c r="K26" s="2"/>
      <c r="L26" s="2"/>
      <c r="M26" s="2"/>
    </row>
    <row r="27" spans="1:13" x14ac:dyDescent="0.3">
      <c r="A27" s="2"/>
      <c r="B27" s="2"/>
      <c r="C27" s="2"/>
      <c r="D27" s="2"/>
      <c r="E27" s="2"/>
      <c r="F27" s="2"/>
      <c r="G27" s="2"/>
      <c r="H27" s="2"/>
      <c r="I27" s="2"/>
      <c r="J27" s="2"/>
      <c r="K27" s="2"/>
      <c r="L27" s="2"/>
      <c r="M27" s="2"/>
    </row>
    <row r="28" spans="1:13" ht="25.5" customHeight="1" x14ac:dyDescent="0.3">
      <c r="A28" s="2"/>
      <c r="B28" s="184" t="s">
        <v>297</v>
      </c>
      <c r="C28" s="185" t="s">
        <v>293</v>
      </c>
      <c r="D28" s="186" t="s">
        <v>296</v>
      </c>
      <c r="E28" s="2"/>
      <c r="F28" s="2"/>
      <c r="G28" s="2"/>
      <c r="H28" s="2"/>
      <c r="I28" s="2"/>
      <c r="J28" s="2"/>
      <c r="K28" s="2"/>
      <c r="L28" s="2"/>
      <c r="M28" s="2"/>
    </row>
    <row r="29" spans="1:13" ht="26.25" customHeight="1" x14ac:dyDescent="0.3">
      <c r="A29" s="2"/>
      <c r="B29" s="256"/>
      <c r="C29" s="13">
        <f>B29*20</f>
        <v>0</v>
      </c>
      <c r="D29" s="49"/>
      <c r="E29" s="2"/>
      <c r="F29" s="2"/>
      <c r="G29" s="2"/>
      <c r="H29" s="2"/>
      <c r="I29" s="2"/>
      <c r="J29" s="2"/>
      <c r="K29" s="2"/>
      <c r="L29" s="2"/>
      <c r="M29" s="2"/>
    </row>
    <row r="30" spans="1:13" x14ac:dyDescent="0.3">
      <c r="A30" s="2"/>
      <c r="B30" s="2"/>
      <c r="C30" s="2"/>
      <c r="D30" s="2"/>
      <c r="E30" s="2"/>
      <c r="F30" s="2"/>
      <c r="G30" s="2"/>
      <c r="H30" s="2"/>
      <c r="I30" s="2"/>
      <c r="J30" s="2"/>
      <c r="K30" s="2"/>
      <c r="L30" s="2"/>
      <c r="M30" s="2"/>
    </row>
    <row r="31" spans="1:13" x14ac:dyDescent="0.3">
      <c r="A31" s="2"/>
      <c r="B31" s="2"/>
      <c r="C31" s="2"/>
      <c r="D31" s="2"/>
      <c r="E31" s="2"/>
      <c r="F31" s="2"/>
      <c r="G31" s="2"/>
      <c r="H31" s="2"/>
      <c r="I31" s="2"/>
      <c r="J31" s="2"/>
      <c r="K31" s="2"/>
      <c r="L31" s="2"/>
      <c r="M31" s="2"/>
    </row>
    <row r="32" spans="1:13" x14ac:dyDescent="0.3">
      <c r="A32" s="2"/>
      <c r="B32" s="2"/>
      <c r="C32" s="2"/>
      <c r="D32" s="2"/>
      <c r="E32" s="2"/>
      <c r="F32" s="2"/>
      <c r="G32" s="2"/>
      <c r="H32" s="2"/>
      <c r="I32" s="2"/>
      <c r="J32" s="2"/>
      <c r="K32" s="2"/>
      <c r="L32" s="2"/>
      <c r="M32" s="2"/>
    </row>
    <row r="33" spans="1:13" x14ac:dyDescent="0.3">
      <c r="A33" s="2"/>
      <c r="B33" s="2"/>
      <c r="C33" s="2"/>
      <c r="D33" s="2"/>
      <c r="E33" s="2"/>
      <c r="F33" s="2"/>
      <c r="G33" s="2"/>
      <c r="H33" s="2"/>
      <c r="I33" s="2"/>
      <c r="J33" s="2"/>
      <c r="K33" s="2"/>
      <c r="L33" s="2"/>
      <c r="M33" s="2"/>
    </row>
    <row r="34" spans="1:13" ht="25.5" customHeight="1" x14ac:dyDescent="0.3">
      <c r="A34" s="2"/>
      <c r="B34" s="2"/>
      <c r="C34" s="2"/>
      <c r="D34" s="2"/>
      <c r="E34" s="2"/>
      <c r="F34" s="2"/>
      <c r="G34" s="2"/>
      <c r="H34" s="2"/>
      <c r="I34" s="2"/>
      <c r="J34" s="2"/>
      <c r="K34" s="2"/>
      <c r="L34" s="2"/>
      <c r="M34" s="2"/>
    </row>
    <row r="35" spans="1:13" x14ac:dyDescent="0.3">
      <c r="A35" s="2"/>
      <c r="B35" s="2"/>
      <c r="C35" s="2"/>
      <c r="D35" s="2"/>
      <c r="E35" s="2"/>
      <c r="F35" s="2"/>
      <c r="G35" s="2"/>
      <c r="H35" s="2"/>
      <c r="I35" s="2"/>
      <c r="J35" s="2"/>
      <c r="K35" s="2"/>
      <c r="L35" s="2"/>
      <c r="M35" s="2"/>
    </row>
    <row r="36" spans="1:13" hidden="1" x14ac:dyDescent="0.3">
      <c r="A36" s="2"/>
      <c r="B36" s="2" t="s">
        <v>231</v>
      </c>
      <c r="C36" s="2"/>
      <c r="D36" s="2"/>
      <c r="E36" s="2"/>
      <c r="F36" s="2"/>
      <c r="G36" s="2"/>
      <c r="H36" s="2"/>
      <c r="I36" s="2"/>
      <c r="J36" s="2"/>
      <c r="K36" s="2"/>
      <c r="L36" s="2"/>
      <c r="M36" s="2"/>
    </row>
    <row r="37" spans="1:13" hidden="1" x14ac:dyDescent="0.3">
      <c r="A37" s="2"/>
      <c r="B37" s="2" t="s">
        <v>230</v>
      </c>
      <c r="C37" s="2"/>
      <c r="D37" s="2"/>
      <c r="E37" s="2"/>
      <c r="F37" s="2"/>
      <c r="G37" s="2"/>
      <c r="H37" s="2"/>
      <c r="I37" s="2"/>
      <c r="J37" s="2"/>
      <c r="K37" s="2"/>
      <c r="L37" s="2"/>
      <c r="M37" s="2"/>
    </row>
    <row r="38" spans="1:13" hidden="1" x14ac:dyDescent="0.3">
      <c r="A38" s="2"/>
      <c r="B38" s="2" t="s">
        <v>145</v>
      </c>
      <c r="C38" s="2"/>
      <c r="D38" s="2"/>
      <c r="E38" s="2"/>
      <c r="F38" s="2"/>
      <c r="G38" s="2"/>
      <c r="H38" s="2"/>
      <c r="I38" s="2"/>
      <c r="J38" s="2"/>
      <c r="K38" s="2"/>
      <c r="L38" s="2"/>
      <c r="M38" s="2"/>
    </row>
    <row r="39" spans="1:13" hidden="1" x14ac:dyDescent="0.3">
      <c r="A39" s="2"/>
      <c r="B39" s="2" t="s">
        <v>33</v>
      </c>
      <c r="C39" s="2"/>
      <c r="D39" s="2"/>
      <c r="E39" s="2"/>
      <c r="F39" s="2"/>
      <c r="G39" s="2"/>
      <c r="H39" s="2"/>
      <c r="I39" s="2"/>
      <c r="J39" s="2"/>
      <c r="K39" s="2"/>
      <c r="L39" s="2"/>
      <c r="M39" s="2"/>
    </row>
    <row r="40" spans="1:13" hidden="1" x14ac:dyDescent="0.3">
      <c r="A40" s="2"/>
      <c r="B40" s="2" t="s">
        <v>146</v>
      </c>
      <c r="C40" s="2"/>
      <c r="D40" s="2"/>
      <c r="E40" s="2"/>
      <c r="F40" s="2"/>
      <c r="G40" s="2"/>
      <c r="H40" s="2"/>
      <c r="I40" s="2"/>
      <c r="J40" s="2"/>
      <c r="K40" s="2"/>
      <c r="L40" s="2"/>
      <c r="M40" s="2"/>
    </row>
    <row r="41" spans="1:13" hidden="1" x14ac:dyDescent="0.3">
      <c r="A41" s="2"/>
      <c r="B41" s="2" t="s">
        <v>147</v>
      </c>
      <c r="C41" s="2"/>
      <c r="D41" s="2"/>
      <c r="E41" s="2"/>
      <c r="F41" s="2"/>
      <c r="G41" s="2"/>
      <c r="H41" s="2"/>
      <c r="I41" s="2"/>
      <c r="J41" s="2"/>
      <c r="K41" s="2"/>
      <c r="L41" s="2"/>
      <c r="M41" s="2"/>
    </row>
    <row r="42" spans="1:13" hidden="1" x14ac:dyDescent="0.3">
      <c r="A42" s="2"/>
      <c r="B42" s="2" t="s">
        <v>148</v>
      </c>
      <c r="C42" s="2"/>
      <c r="D42" s="2"/>
      <c r="E42" s="2"/>
      <c r="F42" s="2"/>
      <c r="G42" s="2"/>
      <c r="H42" s="2"/>
      <c r="I42" s="2"/>
      <c r="J42" s="2"/>
      <c r="K42" s="2"/>
      <c r="L42" s="2"/>
      <c r="M42" s="2"/>
    </row>
    <row r="43" spans="1:13" hidden="1" x14ac:dyDescent="0.3">
      <c r="A43" s="2"/>
      <c r="B43" s="2" t="s">
        <v>227</v>
      </c>
      <c r="C43" s="2"/>
      <c r="D43" s="2"/>
      <c r="E43" s="2"/>
      <c r="F43" s="2"/>
      <c r="G43" s="2"/>
      <c r="H43" s="2"/>
      <c r="I43" s="2"/>
      <c r="J43" s="2"/>
      <c r="K43" s="2"/>
      <c r="L43" s="2"/>
      <c r="M43" s="2"/>
    </row>
    <row r="44" spans="1:13" hidden="1" x14ac:dyDescent="0.3">
      <c r="A44" s="2"/>
      <c r="B44" s="2" t="s">
        <v>149</v>
      </c>
      <c r="C44" s="2"/>
      <c r="D44" s="2"/>
      <c r="E44" s="2"/>
      <c r="F44" s="2"/>
      <c r="G44" s="2"/>
      <c r="H44" s="2"/>
      <c r="I44" s="2"/>
      <c r="J44" s="2"/>
      <c r="K44" s="2"/>
      <c r="L44" s="2"/>
      <c r="M44" s="2"/>
    </row>
    <row r="45" spans="1:13" hidden="1" x14ac:dyDescent="0.3">
      <c r="A45" s="2"/>
      <c r="B45" s="2" t="s">
        <v>226</v>
      </c>
      <c r="C45" s="2"/>
      <c r="D45" s="2"/>
      <c r="E45" s="2"/>
      <c r="F45" s="2"/>
      <c r="G45" s="2"/>
      <c r="H45" s="2"/>
      <c r="I45" s="2"/>
      <c r="J45" s="2"/>
      <c r="K45" s="2"/>
      <c r="L45" s="2"/>
      <c r="M45" s="2"/>
    </row>
    <row r="46" spans="1:13" hidden="1" x14ac:dyDescent="0.3">
      <c r="A46" s="2"/>
      <c r="B46" s="2" t="s">
        <v>150</v>
      </c>
      <c r="C46" s="2"/>
      <c r="D46" s="2"/>
      <c r="E46" s="2"/>
      <c r="F46" s="2"/>
      <c r="G46" s="2"/>
      <c r="H46" s="2"/>
      <c r="I46" s="2"/>
      <c r="J46" s="2"/>
      <c r="K46" s="2"/>
      <c r="L46" s="2"/>
      <c r="M46" s="2"/>
    </row>
    <row r="47" spans="1:13" hidden="1" x14ac:dyDescent="0.3">
      <c r="A47" s="2"/>
      <c r="B47" s="2" t="s">
        <v>151</v>
      </c>
      <c r="C47" s="2"/>
      <c r="D47" s="2"/>
      <c r="E47" s="2"/>
      <c r="F47" s="2"/>
      <c r="G47" s="2"/>
      <c r="H47" s="2"/>
      <c r="I47" s="2"/>
      <c r="J47" s="2"/>
      <c r="K47" s="2"/>
      <c r="L47" s="2"/>
      <c r="M47" s="2"/>
    </row>
    <row r="48" spans="1:13" hidden="1" x14ac:dyDescent="0.3">
      <c r="A48" s="2"/>
      <c r="B48" s="2" t="s">
        <v>152</v>
      </c>
      <c r="C48" s="2"/>
      <c r="D48" s="2"/>
      <c r="E48" s="2"/>
      <c r="F48" s="2"/>
      <c r="G48" s="2"/>
      <c r="H48" s="2"/>
      <c r="I48" s="2"/>
      <c r="J48" s="2"/>
      <c r="K48" s="2"/>
      <c r="L48" s="2"/>
      <c r="M48" s="2"/>
    </row>
    <row r="49" spans="1:13" hidden="1" x14ac:dyDescent="0.3">
      <c r="A49" s="2"/>
      <c r="B49" s="2" t="s">
        <v>153</v>
      </c>
      <c r="C49" s="2"/>
      <c r="D49" s="2"/>
      <c r="E49" s="2"/>
      <c r="F49" s="2"/>
      <c r="G49" s="2"/>
      <c r="H49" s="2"/>
      <c r="I49" s="2"/>
      <c r="J49" s="2"/>
      <c r="K49" s="2"/>
      <c r="L49" s="2"/>
      <c r="M49" s="2"/>
    </row>
    <row r="50" spans="1:13" hidden="1" x14ac:dyDescent="0.3">
      <c r="A50" s="2"/>
      <c r="B50" s="2" t="s">
        <v>192</v>
      </c>
      <c r="C50" s="2"/>
      <c r="D50" s="2"/>
      <c r="E50" s="2"/>
      <c r="F50" s="2"/>
      <c r="G50" s="2"/>
      <c r="H50" s="2"/>
      <c r="I50" s="2"/>
      <c r="J50" s="2"/>
      <c r="K50" s="2"/>
      <c r="L50" s="2"/>
      <c r="M50" s="2"/>
    </row>
    <row r="51" spans="1:13" hidden="1" x14ac:dyDescent="0.3">
      <c r="A51" s="2"/>
      <c r="B51" s="2" t="s">
        <v>193</v>
      </c>
      <c r="C51" s="2"/>
      <c r="D51" s="2"/>
      <c r="E51" s="2"/>
      <c r="F51" s="2"/>
      <c r="G51" s="2"/>
      <c r="H51" s="2"/>
      <c r="I51" s="2"/>
      <c r="J51" s="2"/>
      <c r="K51" s="2"/>
      <c r="L51" s="2"/>
      <c r="M51" s="2"/>
    </row>
    <row r="52" spans="1:13" hidden="1" x14ac:dyDescent="0.3">
      <c r="A52" s="2"/>
      <c r="B52" s="2" t="s">
        <v>194</v>
      </c>
      <c r="C52" s="2"/>
      <c r="D52" s="2"/>
      <c r="E52" s="2"/>
      <c r="F52" s="2"/>
      <c r="G52" s="2"/>
      <c r="H52" s="2"/>
      <c r="I52" s="2"/>
      <c r="J52" s="2"/>
      <c r="K52" s="2"/>
      <c r="L52" s="2"/>
      <c r="M52" s="2"/>
    </row>
    <row r="53" spans="1:13" hidden="1" x14ac:dyDescent="0.3">
      <c r="A53" s="2"/>
      <c r="B53" s="2" t="s">
        <v>195</v>
      </c>
      <c r="C53" s="2"/>
      <c r="D53" s="2"/>
      <c r="E53" s="2"/>
      <c r="F53" s="2"/>
      <c r="G53" s="2"/>
      <c r="H53" s="2"/>
      <c r="I53" s="2"/>
      <c r="J53" s="2"/>
      <c r="K53" s="2"/>
      <c r="L53" s="2"/>
      <c r="M53" s="2"/>
    </row>
    <row r="54" spans="1:13" hidden="1" x14ac:dyDescent="0.3">
      <c r="A54" s="2"/>
      <c r="B54" s="2" t="s">
        <v>196</v>
      </c>
      <c r="C54" s="2"/>
      <c r="D54" s="2"/>
      <c r="E54" s="2"/>
      <c r="F54" s="2"/>
      <c r="G54" s="2"/>
      <c r="H54" s="2"/>
      <c r="I54" s="2"/>
      <c r="J54" s="2"/>
      <c r="K54" s="2"/>
      <c r="L54" s="2"/>
      <c r="M54" s="2"/>
    </row>
    <row r="55" spans="1:13" hidden="1" x14ac:dyDescent="0.3">
      <c r="A55" s="2"/>
      <c r="B55" s="2" t="s">
        <v>197</v>
      </c>
      <c r="C55" s="2"/>
      <c r="D55" s="2"/>
      <c r="E55" s="2"/>
      <c r="F55" s="2"/>
      <c r="G55" s="2"/>
      <c r="H55" s="2"/>
      <c r="I55" s="2"/>
      <c r="J55" s="2"/>
      <c r="K55" s="2"/>
      <c r="L55" s="2"/>
      <c r="M55" s="2"/>
    </row>
    <row r="56" spans="1:13" hidden="1" x14ac:dyDescent="0.3">
      <c r="A56" s="2"/>
      <c r="B56" s="2" t="s">
        <v>198</v>
      </c>
      <c r="C56" s="2"/>
      <c r="D56" s="2"/>
      <c r="E56" s="2"/>
      <c r="F56" s="2"/>
      <c r="G56" s="2"/>
      <c r="H56" s="2"/>
      <c r="I56" s="2"/>
      <c r="J56" s="2"/>
      <c r="K56" s="2"/>
      <c r="L56" s="2"/>
      <c r="M56" s="2"/>
    </row>
    <row r="57" spans="1:13" hidden="1" x14ac:dyDescent="0.3">
      <c r="A57" s="2"/>
      <c r="B57" s="2" t="s">
        <v>199</v>
      </c>
      <c r="C57" s="2"/>
      <c r="D57" s="2"/>
      <c r="E57" s="2"/>
      <c r="F57" s="2"/>
      <c r="G57" s="2"/>
      <c r="H57" s="2"/>
      <c r="I57" s="2"/>
      <c r="J57" s="2"/>
      <c r="K57" s="2"/>
      <c r="L57" s="2"/>
      <c r="M57" s="2"/>
    </row>
    <row r="58" spans="1:13" hidden="1" x14ac:dyDescent="0.3">
      <c r="A58" s="2"/>
      <c r="B58" s="2" t="s">
        <v>200</v>
      </c>
      <c r="C58" s="2"/>
      <c r="D58" s="2"/>
      <c r="E58" s="2"/>
      <c r="F58" s="2"/>
      <c r="G58" s="2"/>
      <c r="H58" s="2"/>
      <c r="I58" s="2"/>
      <c r="J58" s="2"/>
      <c r="K58" s="2"/>
      <c r="L58" s="2"/>
      <c r="M58" s="2"/>
    </row>
    <row r="59" spans="1:13" hidden="1" x14ac:dyDescent="0.3">
      <c r="A59" s="2"/>
      <c r="B59" s="2" t="s">
        <v>201</v>
      </c>
      <c r="C59" s="2"/>
      <c r="D59" s="2"/>
      <c r="E59" s="2"/>
      <c r="F59" s="2"/>
      <c r="G59" s="2"/>
      <c r="H59" s="2"/>
      <c r="I59" s="2"/>
      <c r="J59" s="2"/>
      <c r="K59" s="2"/>
      <c r="L59" s="2"/>
      <c r="M59" s="2"/>
    </row>
    <row r="60" spans="1:13" hidden="1" x14ac:dyDescent="0.3">
      <c r="A60" s="2"/>
      <c r="B60" s="2" t="s">
        <v>202</v>
      </c>
      <c r="C60" s="2"/>
      <c r="D60" s="2"/>
      <c r="E60" s="2"/>
      <c r="F60" s="2"/>
      <c r="G60" s="2"/>
      <c r="H60" s="2"/>
      <c r="I60" s="2"/>
      <c r="J60" s="2"/>
      <c r="K60" s="2"/>
      <c r="L60" s="2"/>
      <c r="M60" s="2"/>
    </row>
    <row r="61" spans="1:13" hidden="1" x14ac:dyDescent="0.3">
      <c r="A61" s="2"/>
      <c r="B61" s="2" t="s">
        <v>203</v>
      </c>
      <c r="C61" s="2"/>
      <c r="D61" s="2"/>
      <c r="E61" s="2"/>
      <c r="F61" s="2"/>
      <c r="G61" s="2"/>
      <c r="H61" s="2"/>
      <c r="I61" s="2"/>
      <c r="J61" s="2"/>
      <c r="K61" s="2"/>
      <c r="L61" s="2"/>
      <c r="M61" s="2"/>
    </row>
    <row r="62" spans="1:13" hidden="1" x14ac:dyDescent="0.3">
      <c r="A62" s="2"/>
      <c r="B62" s="2" t="s">
        <v>204</v>
      </c>
      <c r="C62" s="2"/>
      <c r="D62" s="2"/>
      <c r="E62" s="2"/>
      <c r="F62" s="2"/>
      <c r="G62" s="2"/>
      <c r="H62" s="2"/>
      <c r="I62" s="2"/>
      <c r="J62" s="2"/>
      <c r="K62" s="2"/>
      <c r="L62" s="2"/>
      <c r="M62" s="2"/>
    </row>
    <row r="63" spans="1:13" hidden="1" x14ac:dyDescent="0.3">
      <c r="A63" s="2"/>
      <c r="B63" s="2" t="s">
        <v>225</v>
      </c>
      <c r="C63" s="2"/>
      <c r="D63" s="2"/>
      <c r="E63" s="2"/>
      <c r="F63" s="2"/>
      <c r="G63" s="2"/>
      <c r="H63" s="2"/>
      <c r="I63" s="2"/>
      <c r="J63" s="2"/>
      <c r="K63" s="2"/>
      <c r="L63" s="2"/>
      <c r="M63" s="2"/>
    </row>
    <row r="64" spans="1:13" hidden="1" x14ac:dyDescent="0.3">
      <c r="A64" s="2"/>
      <c r="B64" s="2" t="s">
        <v>205</v>
      </c>
      <c r="C64" s="2"/>
      <c r="D64" s="2"/>
      <c r="E64" s="2"/>
      <c r="F64" s="2"/>
      <c r="G64" s="2"/>
      <c r="H64" s="2"/>
      <c r="I64" s="2"/>
      <c r="J64" s="2"/>
      <c r="K64" s="2"/>
      <c r="L64" s="2"/>
      <c r="M64" s="2"/>
    </row>
    <row r="65" spans="1:13" hidden="1" x14ac:dyDescent="0.3">
      <c r="A65" s="2"/>
      <c r="B65" s="2" t="s">
        <v>33</v>
      </c>
      <c r="C65" s="2"/>
      <c r="D65" s="2"/>
      <c r="E65" s="2"/>
      <c r="F65" s="2"/>
      <c r="G65" s="2"/>
      <c r="H65" s="2"/>
      <c r="I65" s="2"/>
      <c r="J65" s="2"/>
      <c r="K65" s="2"/>
      <c r="L65" s="2"/>
      <c r="M65" s="2"/>
    </row>
    <row r="66" spans="1:13" hidden="1" x14ac:dyDescent="0.3">
      <c r="A66" s="2"/>
      <c r="B66" s="2" t="s">
        <v>206</v>
      </c>
      <c r="C66" s="2"/>
      <c r="D66" s="2"/>
      <c r="E66" s="2"/>
      <c r="F66" s="2"/>
      <c r="G66" s="2"/>
      <c r="H66" s="2"/>
      <c r="I66" s="2"/>
      <c r="J66" s="2"/>
      <c r="K66" s="2"/>
      <c r="L66" s="2"/>
      <c r="M66" s="2"/>
    </row>
    <row r="67" spans="1:13" hidden="1" x14ac:dyDescent="0.3">
      <c r="A67" s="2"/>
      <c r="B67" s="2" t="s">
        <v>59</v>
      </c>
      <c r="C67" s="2"/>
      <c r="D67" s="2"/>
      <c r="E67" s="2"/>
      <c r="F67" s="2"/>
      <c r="G67" s="2"/>
      <c r="H67" s="2"/>
      <c r="I67" s="2"/>
      <c r="J67" s="2"/>
      <c r="K67" s="2"/>
      <c r="L67" s="2"/>
      <c r="M67" s="2"/>
    </row>
    <row r="68" spans="1:13" hidden="1" x14ac:dyDescent="0.3">
      <c r="A68" s="2"/>
      <c r="B68" s="2" t="s">
        <v>105</v>
      </c>
      <c r="C68" s="2"/>
      <c r="D68" s="2"/>
      <c r="E68" s="2"/>
      <c r="F68" s="2"/>
      <c r="G68" s="2"/>
      <c r="H68" s="2"/>
      <c r="I68" s="2"/>
      <c r="J68" s="2"/>
      <c r="K68" s="2"/>
      <c r="L68" s="2"/>
      <c r="M68" s="2"/>
    </row>
    <row r="69" spans="1:13" hidden="1" x14ac:dyDescent="0.3">
      <c r="A69" s="2"/>
      <c r="B69" s="2" t="s">
        <v>207</v>
      </c>
      <c r="C69" s="2"/>
      <c r="D69" s="2"/>
      <c r="E69" s="2"/>
      <c r="F69" s="2"/>
      <c r="G69" s="2"/>
      <c r="H69" s="2"/>
      <c r="I69" s="2"/>
      <c r="J69" s="2"/>
      <c r="K69" s="2"/>
      <c r="L69" s="2"/>
      <c r="M69" s="2"/>
    </row>
    <row r="70" spans="1:13" hidden="1" x14ac:dyDescent="0.3">
      <c r="A70" s="2"/>
      <c r="B70" s="2" t="s">
        <v>208</v>
      </c>
      <c r="C70" s="2"/>
      <c r="D70" s="2"/>
      <c r="E70" s="2"/>
      <c r="F70" s="2"/>
      <c r="G70" s="2"/>
      <c r="H70" s="2"/>
      <c r="I70" s="2"/>
      <c r="J70" s="2"/>
      <c r="K70" s="2"/>
      <c r="L70" s="2"/>
      <c r="M70" s="2"/>
    </row>
    <row r="71" spans="1:13" hidden="1" x14ac:dyDescent="0.3">
      <c r="A71" s="2"/>
      <c r="B71" s="2" t="s">
        <v>209</v>
      </c>
      <c r="C71" s="2"/>
      <c r="D71" s="2"/>
      <c r="E71" s="2"/>
      <c r="F71" s="2"/>
      <c r="G71" s="2"/>
      <c r="H71" s="2"/>
      <c r="I71" s="2"/>
      <c r="J71" s="2"/>
      <c r="K71" s="2"/>
      <c r="L71" s="2"/>
      <c r="M71" s="2"/>
    </row>
    <row r="72" spans="1:13" hidden="1" x14ac:dyDescent="0.3">
      <c r="A72" s="2"/>
      <c r="B72" s="2" t="s">
        <v>210</v>
      </c>
      <c r="C72" s="2"/>
      <c r="D72" s="2"/>
      <c r="E72" s="2"/>
      <c r="F72" s="2"/>
      <c r="G72" s="2"/>
      <c r="H72" s="2"/>
      <c r="I72" s="2"/>
      <c r="J72" s="2"/>
      <c r="K72" s="2"/>
      <c r="L72" s="2"/>
      <c r="M72" s="2"/>
    </row>
    <row r="73" spans="1:13" hidden="1" x14ac:dyDescent="0.3">
      <c r="A73" s="2"/>
      <c r="B73" s="2" t="s">
        <v>33</v>
      </c>
      <c r="C73" s="2"/>
      <c r="D73" s="2" t="s">
        <v>229</v>
      </c>
      <c r="E73" s="2"/>
      <c r="F73" s="2"/>
      <c r="G73" s="2"/>
      <c r="H73" s="2"/>
      <c r="I73" s="2"/>
      <c r="J73" s="2"/>
      <c r="K73" s="2"/>
      <c r="L73" s="2"/>
      <c r="M73" s="2"/>
    </row>
    <row r="74" spans="1:13" hidden="1" x14ac:dyDescent="0.3">
      <c r="A74" s="2"/>
      <c r="B74" s="2" t="s">
        <v>211</v>
      </c>
      <c r="C74" s="2"/>
      <c r="D74" s="2" t="s">
        <v>154</v>
      </c>
      <c r="E74" s="2"/>
      <c r="F74" s="2"/>
      <c r="G74" s="2"/>
      <c r="H74" s="2"/>
      <c r="I74" s="2"/>
      <c r="J74" s="2"/>
      <c r="K74" s="2"/>
      <c r="L74" s="2"/>
      <c r="M74" s="2"/>
    </row>
    <row r="75" spans="1:13" hidden="1" x14ac:dyDescent="0.3">
      <c r="A75" s="2"/>
      <c r="B75" s="2" t="s">
        <v>212</v>
      </c>
      <c r="C75" s="2"/>
      <c r="D75" s="2" t="s">
        <v>228</v>
      </c>
      <c r="E75" s="2"/>
      <c r="F75" s="2"/>
      <c r="G75" s="2"/>
      <c r="H75" s="2"/>
      <c r="I75" s="2"/>
      <c r="J75" s="2"/>
      <c r="K75" s="2"/>
      <c r="L75" s="2"/>
      <c r="M75" s="2"/>
    </row>
    <row r="76" spans="1:13" hidden="1" x14ac:dyDescent="0.3">
      <c r="A76" s="2"/>
      <c r="B76" s="2" t="s">
        <v>213</v>
      </c>
      <c r="C76" s="2"/>
      <c r="D76" s="2" t="s">
        <v>155</v>
      </c>
      <c r="E76" s="2"/>
      <c r="F76" s="2"/>
      <c r="G76" s="2"/>
      <c r="H76" s="2"/>
      <c r="I76" s="2"/>
      <c r="J76" s="2"/>
      <c r="K76" s="2"/>
      <c r="L76" s="2"/>
      <c r="M76" s="2"/>
    </row>
    <row r="77" spans="1:13" hidden="1" x14ac:dyDescent="0.3">
      <c r="A77" s="2"/>
      <c r="B77" s="2" t="s">
        <v>214</v>
      </c>
      <c r="C77" s="2"/>
      <c r="D77" s="2" t="s">
        <v>156</v>
      </c>
      <c r="E77" s="2"/>
      <c r="F77" s="2"/>
      <c r="G77" s="2"/>
      <c r="H77" s="2"/>
      <c r="I77" s="2"/>
      <c r="J77" s="2"/>
      <c r="K77" s="2"/>
      <c r="L77" s="2"/>
      <c r="M77" s="2"/>
    </row>
    <row r="78" spans="1:13" hidden="1" x14ac:dyDescent="0.3">
      <c r="A78" s="2"/>
      <c r="B78" s="2" t="s">
        <v>199</v>
      </c>
      <c r="C78" s="2"/>
      <c r="D78" s="2" t="s">
        <v>157</v>
      </c>
      <c r="E78" s="2"/>
      <c r="F78" s="2"/>
      <c r="G78" s="2"/>
      <c r="H78" s="2"/>
      <c r="I78" s="2"/>
      <c r="J78" s="2"/>
      <c r="K78" s="2"/>
      <c r="L78" s="2"/>
      <c r="M78" s="2"/>
    </row>
    <row r="79" spans="1:13" hidden="1" x14ac:dyDescent="0.3">
      <c r="A79" s="2"/>
      <c r="B79" s="2" t="s">
        <v>215</v>
      </c>
      <c r="C79" s="2"/>
      <c r="D79" s="2" t="s">
        <v>158</v>
      </c>
      <c r="E79" s="2"/>
      <c r="F79" s="2"/>
      <c r="G79" s="2"/>
      <c r="H79" s="2"/>
      <c r="I79" s="2"/>
      <c r="J79" s="2"/>
      <c r="K79" s="2"/>
      <c r="L79" s="2"/>
      <c r="M79" s="2"/>
    </row>
    <row r="80" spans="1:13" hidden="1" x14ac:dyDescent="0.3">
      <c r="A80" s="2"/>
      <c r="B80" s="2" t="s">
        <v>216</v>
      </c>
      <c r="C80" s="2"/>
      <c r="D80" s="2" t="s">
        <v>159</v>
      </c>
      <c r="E80" s="2"/>
      <c r="F80" s="2"/>
      <c r="G80" s="2"/>
      <c r="H80" s="2"/>
      <c r="I80" s="2"/>
      <c r="J80" s="2"/>
      <c r="K80" s="2"/>
      <c r="L80" s="2"/>
      <c r="M80" s="2"/>
    </row>
    <row r="81" spans="1:13" hidden="1" x14ac:dyDescent="0.3">
      <c r="A81" s="2"/>
      <c r="B81" s="2" t="s">
        <v>217</v>
      </c>
      <c r="C81" s="2"/>
      <c r="D81" s="2" t="s">
        <v>160</v>
      </c>
      <c r="E81" s="2"/>
      <c r="F81" s="2"/>
      <c r="G81" s="2"/>
      <c r="H81" s="2"/>
      <c r="I81" s="2"/>
      <c r="J81" s="2"/>
      <c r="K81" s="2"/>
      <c r="L81" s="2"/>
      <c r="M81" s="2"/>
    </row>
    <row r="82" spans="1:13" hidden="1" x14ac:dyDescent="0.3">
      <c r="A82" s="2"/>
      <c r="B82" s="2" t="s">
        <v>218</v>
      </c>
      <c r="C82" s="2"/>
      <c r="D82" s="2" t="s">
        <v>36</v>
      </c>
      <c r="E82" s="2"/>
      <c r="F82" s="2"/>
      <c r="G82" s="2"/>
      <c r="H82" s="2"/>
      <c r="I82" s="2"/>
      <c r="J82" s="2"/>
      <c r="K82" s="2"/>
      <c r="L82" s="2"/>
      <c r="M82" s="2"/>
    </row>
    <row r="83" spans="1:13" hidden="1" x14ac:dyDescent="0.3">
      <c r="A83" s="2"/>
      <c r="B83" s="2" t="s">
        <v>28</v>
      </c>
      <c r="C83" s="2"/>
      <c r="D83" s="2" t="s">
        <v>161</v>
      </c>
      <c r="E83" s="2"/>
      <c r="F83" s="2"/>
      <c r="G83" s="2"/>
      <c r="H83" s="2"/>
      <c r="I83" s="2"/>
      <c r="J83" s="2"/>
      <c r="K83" s="2"/>
      <c r="L83" s="2"/>
      <c r="M83" s="2"/>
    </row>
    <row r="84" spans="1:13" hidden="1" x14ac:dyDescent="0.3">
      <c r="A84" s="2"/>
      <c r="B84" s="2" t="s">
        <v>219</v>
      </c>
      <c r="C84" s="2"/>
      <c r="D84" s="2" t="s">
        <v>162</v>
      </c>
      <c r="E84" s="2"/>
      <c r="F84" s="2"/>
      <c r="G84" s="2"/>
      <c r="H84" s="2"/>
      <c r="I84" s="2"/>
      <c r="J84" s="2"/>
      <c r="K84" s="2"/>
      <c r="L84" s="2"/>
      <c r="M84" s="2"/>
    </row>
    <row r="85" spans="1:13" hidden="1" x14ac:dyDescent="0.3">
      <c r="A85" s="2"/>
      <c r="B85" s="2" t="s">
        <v>220</v>
      </c>
      <c r="C85" s="2"/>
      <c r="D85" s="2" t="s">
        <v>163</v>
      </c>
      <c r="E85" s="2"/>
      <c r="F85" s="2"/>
      <c r="G85" s="2"/>
      <c r="H85" s="2"/>
      <c r="I85" s="2"/>
      <c r="J85" s="2"/>
      <c r="K85" s="2"/>
      <c r="L85" s="2"/>
      <c r="M85" s="2"/>
    </row>
    <row r="86" spans="1:13" hidden="1" x14ac:dyDescent="0.3">
      <c r="A86" s="2"/>
      <c r="B86" s="2" t="s">
        <v>221</v>
      </c>
      <c r="C86" s="2"/>
      <c r="D86" s="2" t="s">
        <v>164</v>
      </c>
      <c r="E86" s="2"/>
      <c r="F86" s="2"/>
      <c r="G86" s="2"/>
      <c r="H86" s="2"/>
      <c r="I86" s="2"/>
      <c r="J86" s="2"/>
      <c r="K86" s="2"/>
      <c r="L86" s="2"/>
      <c r="M86" s="2"/>
    </row>
    <row r="87" spans="1:13" hidden="1" x14ac:dyDescent="0.3">
      <c r="A87" s="2"/>
      <c r="B87" s="2" t="s">
        <v>222</v>
      </c>
      <c r="C87" s="2"/>
      <c r="D87" s="2" t="s">
        <v>165</v>
      </c>
      <c r="E87" s="2"/>
      <c r="F87" s="2"/>
      <c r="G87" s="2"/>
      <c r="H87" s="2"/>
      <c r="I87" s="2"/>
      <c r="J87" s="2"/>
      <c r="K87" s="2"/>
      <c r="L87" s="2"/>
      <c r="M87" s="2"/>
    </row>
    <row r="88" spans="1:13" hidden="1" x14ac:dyDescent="0.3">
      <c r="A88" s="2"/>
      <c r="B88" s="2" t="s">
        <v>223</v>
      </c>
      <c r="C88" s="2"/>
      <c r="D88" s="2" t="s">
        <v>166</v>
      </c>
      <c r="E88" s="2"/>
      <c r="F88" s="2"/>
      <c r="G88" s="2"/>
      <c r="H88" s="2"/>
      <c r="I88" s="2"/>
      <c r="J88" s="2"/>
      <c r="K88" s="2"/>
      <c r="L88" s="2"/>
      <c r="M88" s="2"/>
    </row>
    <row r="89" spans="1:13" hidden="1" x14ac:dyDescent="0.3">
      <c r="A89" s="2"/>
      <c r="B89" s="2" t="s">
        <v>224</v>
      </c>
      <c r="C89" s="2"/>
      <c r="D89" s="2" t="s">
        <v>167</v>
      </c>
      <c r="E89" s="2"/>
      <c r="F89" s="2"/>
      <c r="G89" s="2"/>
      <c r="H89" s="2"/>
      <c r="I89" s="2"/>
      <c r="J89" s="2"/>
      <c r="K89" s="2"/>
      <c r="L89" s="2"/>
      <c r="M89" s="2"/>
    </row>
    <row r="90" spans="1:13" hidden="1" x14ac:dyDescent="0.3">
      <c r="A90" s="2"/>
      <c r="B90" s="27" t="s">
        <v>18</v>
      </c>
      <c r="C90" s="27"/>
      <c r="D90" s="2" t="s">
        <v>168</v>
      </c>
      <c r="E90" s="2"/>
      <c r="F90" s="2"/>
      <c r="G90" s="2"/>
      <c r="H90" s="2"/>
      <c r="I90" s="2"/>
      <c r="J90" s="2"/>
      <c r="K90" s="2"/>
      <c r="L90" s="2"/>
      <c r="M90" s="2"/>
    </row>
    <row r="91" spans="1:13" hidden="1" x14ac:dyDescent="0.3">
      <c r="A91" s="2"/>
      <c r="B91" s="27" t="s">
        <v>20</v>
      </c>
      <c r="C91" s="27"/>
      <c r="D91" s="2" t="s">
        <v>169</v>
      </c>
      <c r="E91" s="2"/>
      <c r="F91" s="2"/>
      <c r="G91" s="2"/>
      <c r="H91" s="2"/>
      <c r="I91" s="2"/>
      <c r="J91" s="2"/>
      <c r="K91" s="2"/>
      <c r="L91" s="2"/>
      <c r="M91" s="2"/>
    </row>
    <row r="92" spans="1:13" hidden="1" x14ac:dyDescent="0.3">
      <c r="A92" s="2"/>
      <c r="B92" s="27" t="s">
        <v>22</v>
      </c>
      <c r="C92" s="27"/>
      <c r="D92" s="2" t="s">
        <v>170</v>
      </c>
      <c r="E92" s="2"/>
      <c r="F92" s="2"/>
      <c r="G92" s="2"/>
      <c r="H92" s="2"/>
      <c r="I92" s="2"/>
      <c r="J92" s="2"/>
      <c r="K92" s="2"/>
      <c r="L92" s="2"/>
      <c r="M92" s="2"/>
    </row>
    <row r="93" spans="1:13" hidden="1" x14ac:dyDescent="0.3">
      <c r="A93" s="2"/>
      <c r="B93" s="27" t="s">
        <v>24</v>
      </c>
      <c r="C93" s="27"/>
      <c r="D93" s="2" t="s">
        <v>43</v>
      </c>
      <c r="E93" s="2"/>
      <c r="F93" s="2"/>
      <c r="G93" s="2"/>
      <c r="H93" s="2"/>
      <c r="I93" s="2"/>
      <c r="J93" s="2"/>
      <c r="K93" s="2"/>
      <c r="L93" s="2"/>
      <c r="M93" s="2"/>
    </row>
    <row r="94" spans="1:13" hidden="1" x14ac:dyDescent="0.3">
      <c r="A94" s="2"/>
      <c r="B94" s="27" t="s">
        <v>26</v>
      </c>
      <c r="C94" s="27"/>
      <c r="D94" s="2" t="s">
        <v>171</v>
      </c>
      <c r="E94" s="2"/>
      <c r="F94" s="2"/>
      <c r="G94" s="2"/>
      <c r="H94" s="2"/>
      <c r="I94" s="2"/>
      <c r="J94" s="2"/>
      <c r="K94" s="2"/>
      <c r="L94" s="2"/>
      <c r="M94" s="2"/>
    </row>
    <row r="95" spans="1:13" hidden="1" x14ac:dyDescent="0.3">
      <c r="A95" s="2"/>
      <c r="B95" s="27" t="s">
        <v>28</v>
      </c>
      <c r="C95" s="27"/>
      <c r="D95" s="2" t="s">
        <v>172</v>
      </c>
      <c r="E95" s="2"/>
      <c r="F95" s="2"/>
      <c r="G95" s="2"/>
      <c r="H95" s="2"/>
      <c r="I95" s="2"/>
      <c r="J95" s="2"/>
      <c r="K95" s="2"/>
      <c r="L95" s="2"/>
      <c r="M95" s="2"/>
    </row>
    <row r="96" spans="1:13" ht="27" hidden="1" x14ac:dyDescent="0.3">
      <c r="A96" s="2"/>
      <c r="B96" s="28" t="s">
        <v>29</v>
      </c>
      <c r="C96" s="28"/>
      <c r="D96" s="2" t="s">
        <v>103</v>
      </c>
      <c r="E96" s="2"/>
      <c r="F96" s="2"/>
      <c r="G96" s="2"/>
      <c r="H96" s="2"/>
      <c r="I96" s="2"/>
      <c r="J96" s="2"/>
      <c r="K96" s="2"/>
      <c r="L96" s="2"/>
      <c r="M96" s="2"/>
    </row>
    <row r="97" spans="1:13" hidden="1" x14ac:dyDescent="0.3">
      <c r="A97" s="2"/>
      <c r="B97" s="27" t="s">
        <v>31</v>
      </c>
      <c r="C97" s="27"/>
      <c r="D97" s="2" t="s">
        <v>173</v>
      </c>
      <c r="E97" s="2"/>
      <c r="F97" s="2"/>
      <c r="G97" s="2"/>
      <c r="H97" s="2"/>
      <c r="I97" s="2"/>
      <c r="J97" s="2"/>
      <c r="K97" s="2"/>
      <c r="L97" s="2"/>
      <c r="M97" s="2"/>
    </row>
    <row r="98" spans="1:13" hidden="1" x14ac:dyDescent="0.3">
      <c r="A98" s="2"/>
      <c r="B98" s="27" t="s">
        <v>33</v>
      </c>
      <c r="C98" s="27"/>
      <c r="D98" s="2" t="s">
        <v>174</v>
      </c>
      <c r="E98" s="2"/>
      <c r="F98" s="2"/>
      <c r="G98" s="2"/>
      <c r="H98" s="2"/>
      <c r="I98" s="2"/>
      <c r="J98" s="2"/>
      <c r="K98" s="2"/>
      <c r="L98" s="2"/>
      <c r="M98" s="2"/>
    </row>
    <row r="99" spans="1:13" hidden="1" x14ac:dyDescent="0.3">
      <c r="A99" s="2"/>
      <c r="B99" s="27" t="s">
        <v>34</v>
      </c>
      <c r="C99" s="27"/>
      <c r="D99" s="2" t="s">
        <v>175</v>
      </c>
      <c r="E99" s="2"/>
      <c r="F99" s="2"/>
      <c r="G99" s="2"/>
      <c r="H99" s="2"/>
      <c r="I99" s="2"/>
      <c r="J99" s="2"/>
      <c r="K99" s="2"/>
      <c r="L99" s="2"/>
      <c r="M99" s="2"/>
    </row>
    <row r="100" spans="1:13" hidden="1" x14ac:dyDescent="0.3">
      <c r="A100" s="2"/>
      <c r="B100" s="27" t="s">
        <v>35</v>
      </c>
      <c r="C100" s="27"/>
      <c r="D100" s="2" t="s">
        <v>176</v>
      </c>
      <c r="E100" s="2"/>
      <c r="F100" s="2"/>
      <c r="G100" s="2"/>
      <c r="H100" s="2"/>
      <c r="I100" s="2"/>
      <c r="J100" s="2"/>
      <c r="K100" s="2"/>
      <c r="L100" s="2"/>
      <c r="M100" s="2"/>
    </row>
    <row r="101" spans="1:13" hidden="1" x14ac:dyDescent="0.3">
      <c r="A101" s="2"/>
      <c r="B101" s="27" t="s">
        <v>37</v>
      </c>
      <c r="C101" s="27"/>
      <c r="D101" s="2" t="s">
        <v>177</v>
      </c>
      <c r="E101" s="2"/>
      <c r="F101" s="2"/>
      <c r="G101" s="2"/>
      <c r="H101" s="2"/>
      <c r="I101" s="2"/>
      <c r="J101" s="2"/>
      <c r="K101" s="2"/>
      <c r="L101" s="2"/>
      <c r="M101" s="2"/>
    </row>
    <row r="102" spans="1:13" hidden="1" x14ac:dyDescent="0.3">
      <c r="A102" s="2"/>
      <c r="B102" s="27" t="s">
        <v>38</v>
      </c>
      <c r="C102" s="27"/>
      <c r="D102" s="2" t="s">
        <v>178</v>
      </c>
      <c r="E102" s="2"/>
      <c r="F102" s="2"/>
      <c r="G102" s="2"/>
      <c r="H102" s="2"/>
      <c r="I102" s="2"/>
      <c r="J102" s="2"/>
      <c r="K102" s="2"/>
      <c r="L102" s="2"/>
      <c r="M102" s="2"/>
    </row>
    <row r="103" spans="1:13" hidden="1" x14ac:dyDescent="0.3">
      <c r="A103" s="2"/>
      <c r="B103" s="27" t="s">
        <v>40</v>
      </c>
      <c r="C103" s="27"/>
      <c r="D103" s="2" t="s">
        <v>25</v>
      </c>
      <c r="E103" s="2"/>
      <c r="F103" s="2"/>
      <c r="G103" s="2"/>
      <c r="H103" s="2"/>
      <c r="I103" s="2"/>
      <c r="J103" s="2"/>
      <c r="K103" s="2"/>
      <c r="L103" s="2"/>
      <c r="M103" s="2"/>
    </row>
    <row r="104" spans="1:13" hidden="1" x14ac:dyDescent="0.3">
      <c r="A104" s="2"/>
      <c r="B104" s="27" t="s">
        <v>42</v>
      </c>
      <c r="C104" s="27"/>
      <c r="D104" s="2" t="s">
        <v>179</v>
      </c>
      <c r="E104" s="2"/>
      <c r="F104" s="2"/>
      <c r="G104" s="2"/>
      <c r="H104" s="2"/>
      <c r="I104" s="2"/>
      <c r="J104" s="2"/>
      <c r="K104" s="2"/>
      <c r="L104" s="2"/>
      <c r="M104" s="2"/>
    </row>
    <row r="105" spans="1:13" hidden="1" x14ac:dyDescent="0.3">
      <c r="A105" s="2"/>
      <c r="B105" s="27" t="s">
        <v>44</v>
      </c>
      <c r="C105" s="27"/>
      <c r="D105" s="2" t="s">
        <v>180</v>
      </c>
      <c r="E105" s="2"/>
      <c r="F105" s="2"/>
      <c r="G105" s="2"/>
      <c r="H105" s="2"/>
      <c r="I105" s="2"/>
      <c r="J105" s="2"/>
      <c r="K105" s="2"/>
      <c r="L105" s="2"/>
      <c r="M105" s="2"/>
    </row>
    <row r="106" spans="1:13" hidden="1" x14ac:dyDescent="0.3">
      <c r="A106" s="2"/>
      <c r="B106" s="27" t="s">
        <v>44</v>
      </c>
      <c r="C106" s="27"/>
      <c r="D106" s="2" t="s">
        <v>181</v>
      </c>
      <c r="E106" s="2"/>
      <c r="F106" s="2"/>
      <c r="G106" s="2"/>
      <c r="H106" s="2"/>
      <c r="I106" s="2"/>
      <c r="J106" s="2"/>
      <c r="K106" s="2"/>
      <c r="L106" s="2"/>
      <c r="M106" s="2"/>
    </row>
    <row r="107" spans="1:13" hidden="1" x14ac:dyDescent="0.3">
      <c r="A107" s="2"/>
      <c r="B107" s="27" t="s">
        <v>45</v>
      </c>
      <c r="C107" s="27"/>
      <c r="D107" s="2" t="s">
        <v>182</v>
      </c>
      <c r="E107" s="2"/>
      <c r="F107" s="2"/>
      <c r="G107" s="2"/>
      <c r="H107" s="2"/>
      <c r="I107" s="2"/>
      <c r="J107" s="2"/>
      <c r="K107" s="2"/>
      <c r="L107" s="2"/>
      <c r="M107" s="2"/>
    </row>
    <row r="108" spans="1:13" hidden="1" x14ac:dyDescent="0.3">
      <c r="A108" s="2"/>
      <c r="B108" s="27" t="s">
        <v>47</v>
      </c>
      <c r="C108" s="27"/>
      <c r="D108" s="2" t="s">
        <v>183</v>
      </c>
      <c r="E108" s="2"/>
      <c r="F108" s="2"/>
      <c r="G108" s="2"/>
      <c r="H108" s="2"/>
      <c r="I108" s="2"/>
      <c r="J108" s="2"/>
      <c r="K108" s="2"/>
      <c r="L108" s="2"/>
      <c r="M108" s="2"/>
    </row>
    <row r="109" spans="1:13" hidden="1" x14ac:dyDescent="0.3">
      <c r="A109" s="2"/>
      <c r="B109" s="27" t="s">
        <v>49</v>
      </c>
      <c r="C109" s="27"/>
      <c r="D109" s="2" t="s">
        <v>184</v>
      </c>
      <c r="E109" s="2"/>
      <c r="F109" s="2"/>
      <c r="G109" s="2"/>
      <c r="H109" s="2"/>
      <c r="I109" s="2"/>
      <c r="J109" s="2"/>
      <c r="K109" s="2"/>
      <c r="L109" s="2"/>
      <c r="M109" s="2"/>
    </row>
    <row r="110" spans="1:13" ht="27" hidden="1" x14ac:dyDescent="0.3">
      <c r="A110" s="2"/>
      <c r="B110" s="27" t="s">
        <v>51</v>
      </c>
      <c r="C110" s="27"/>
      <c r="D110" s="2" t="s">
        <v>185</v>
      </c>
      <c r="E110" s="2"/>
      <c r="F110" s="2"/>
      <c r="G110" s="2"/>
      <c r="H110" s="2"/>
      <c r="I110" s="2"/>
      <c r="J110" s="2"/>
      <c r="K110" s="2"/>
      <c r="L110" s="2"/>
      <c r="M110" s="2"/>
    </row>
    <row r="111" spans="1:13" hidden="1" x14ac:dyDescent="0.3">
      <c r="A111" s="2"/>
      <c r="B111" s="27" t="s">
        <v>53</v>
      </c>
      <c r="C111" s="27"/>
      <c r="D111" s="2" t="s">
        <v>186</v>
      </c>
      <c r="E111" s="2"/>
      <c r="F111" s="2"/>
      <c r="G111" s="2"/>
      <c r="H111" s="2"/>
      <c r="I111" s="2"/>
      <c r="J111" s="2"/>
      <c r="K111" s="2"/>
      <c r="L111" s="2"/>
      <c r="M111" s="2"/>
    </row>
    <row r="112" spans="1:13" hidden="1" x14ac:dyDescent="0.3">
      <c r="A112" s="2"/>
      <c r="B112" s="27" t="s">
        <v>55</v>
      </c>
      <c r="C112" s="27"/>
      <c r="D112" s="2" t="s">
        <v>187</v>
      </c>
      <c r="E112" s="2"/>
      <c r="F112" s="2"/>
      <c r="G112" s="2"/>
      <c r="H112" s="2"/>
      <c r="I112" s="2"/>
      <c r="J112" s="2"/>
      <c r="K112" s="2"/>
      <c r="L112" s="2"/>
      <c r="M112" s="2"/>
    </row>
    <row r="113" spans="1:13" hidden="1" x14ac:dyDescent="0.3">
      <c r="A113" s="2"/>
      <c r="B113" s="27" t="s">
        <v>57</v>
      </c>
      <c r="C113" s="27"/>
      <c r="D113" s="2" t="s">
        <v>188</v>
      </c>
      <c r="E113" s="2"/>
      <c r="F113" s="2"/>
      <c r="G113" s="2"/>
      <c r="H113" s="2"/>
      <c r="I113" s="2"/>
      <c r="J113" s="2"/>
      <c r="K113" s="2"/>
      <c r="L113" s="2"/>
      <c r="M113" s="2"/>
    </row>
    <row r="114" spans="1:13" hidden="1" x14ac:dyDescent="0.3">
      <c r="A114" s="2"/>
      <c r="B114" s="27" t="s">
        <v>58</v>
      </c>
      <c r="C114" s="27"/>
      <c r="D114" s="2" t="s">
        <v>189</v>
      </c>
      <c r="E114" s="2"/>
      <c r="F114" s="2"/>
      <c r="G114" s="2"/>
      <c r="H114" s="2"/>
      <c r="I114" s="2"/>
      <c r="J114" s="2"/>
      <c r="K114" s="2"/>
      <c r="L114" s="2"/>
      <c r="M114" s="2"/>
    </row>
    <row r="115" spans="1:13" hidden="1" x14ac:dyDescent="0.3">
      <c r="A115" s="2"/>
      <c r="B115" s="27" t="s">
        <v>59</v>
      </c>
      <c r="C115" s="27"/>
      <c r="D115" s="2" t="s">
        <v>190</v>
      </c>
      <c r="E115" s="2"/>
      <c r="F115" s="2"/>
      <c r="G115" s="2"/>
      <c r="H115" s="2"/>
      <c r="I115" s="2"/>
      <c r="J115" s="2"/>
      <c r="K115" s="2"/>
      <c r="L115" s="2"/>
      <c r="M115" s="2"/>
    </row>
    <row r="116" spans="1:13" hidden="1" x14ac:dyDescent="0.3">
      <c r="A116" s="2"/>
      <c r="B116" s="27" t="s">
        <v>61</v>
      </c>
      <c r="C116" s="27"/>
      <c r="D116" s="2" t="s">
        <v>191</v>
      </c>
      <c r="E116" s="2"/>
      <c r="F116" s="2"/>
      <c r="G116" s="2"/>
      <c r="H116" s="2"/>
      <c r="I116" s="2"/>
      <c r="J116" s="2"/>
      <c r="K116" s="2"/>
      <c r="L116" s="2"/>
      <c r="M116" s="2"/>
    </row>
    <row r="117" spans="1:13" hidden="1" x14ac:dyDescent="0.3">
      <c r="A117" s="2"/>
      <c r="B117" s="27" t="s">
        <v>61</v>
      </c>
      <c r="C117" s="27"/>
      <c r="D117" s="45" t="s">
        <v>122</v>
      </c>
      <c r="E117" s="2"/>
      <c r="F117" s="2"/>
      <c r="G117" s="2"/>
      <c r="H117" s="2"/>
      <c r="I117" s="2"/>
      <c r="J117" s="2"/>
      <c r="K117" s="2"/>
      <c r="L117" s="2"/>
      <c r="M117" s="2"/>
    </row>
    <row r="118" spans="1:13" hidden="1" x14ac:dyDescent="0.3">
      <c r="A118" s="2"/>
      <c r="B118" s="27" t="s">
        <v>64</v>
      </c>
      <c r="C118" s="27"/>
      <c r="D118" s="45" t="s">
        <v>48</v>
      </c>
      <c r="E118" s="2"/>
      <c r="F118" s="2"/>
      <c r="G118" s="2"/>
      <c r="H118" s="2"/>
      <c r="I118" s="2"/>
      <c r="J118" s="2"/>
      <c r="K118" s="2"/>
      <c r="L118" s="2"/>
      <c r="M118" s="2"/>
    </row>
    <row r="119" spans="1:13" hidden="1" x14ac:dyDescent="0.3">
      <c r="A119" s="2"/>
      <c r="B119" s="27" t="s">
        <v>64</v>
      </c>
      <c r="C119" s="27"/>
      <c r="D119" s="45" t="s">
        <v>128</v>
      </c>
      <c r="E119" s="2"/>
      <c r="F119" s="2"/>
      <c r="G119" s="2"/>
      <c r="H119" s="2"/>
      <c r="I119" s="2"/>
      <c r="J119" s="2"/>
      <c r="K119" s="2"/>
      <c r="L119" s="2"/>
      <c r="M119" s="2"/>
    </row>
    <row r="120" spans="1:13" ht="27" hidden="1" x14ac:dyDescent="0.3">
      <c r="A120" s="2"/>
      <c r="B120" s="27" t="s">
        <v>65</v>
      </c>
      <c r="C120" s="27"/>
      <c r="D120" s="45" t="s">
        <v>100</v>
      </c>
      <c r="E120" s="2"/>
      <c r="F120" s="2"/>
      <c r="G120" s="2"/>
      <c r="H120" s="2"/>
      <c r="I120" s="2"/>
      <c r="J120" s="2"/>
      <c r="K120" s="2"/>
      <c r="L120" s="2"/>
      <c r="M120" s="2"/>
    </row>
    <row r="121" spans="1:13" ht="27" hidden="1" x14ac:dyDescent="0.3">
      <c r="A121" s="2"/>
      <c r="B121" s="27" t="s">
        <v>66</v>
      </c>
      <c r="C121" s="27"/>
      <c r="D121" s="45" t="s">
        <v>19</v>
      </c>
      <c r="E121" s="2"/>
      <c r="F121" s="2"/>
      <c r="G121" s="2"/>
      <c r="H121" s="2"/>
      <c r="I121" s="2"/>
      <c r="J121" s="2"/>
      <c r="K121" s="2"/>
      <c r="L121" s="2"/>
      <c r="M121" s="2"/>
    </row>
    <row r="122" spans="1:13" hidden="1" x14ac:dyDescent="0.3">
      <c r="A122" s="2"/>
      <c r="B122" s="27" t="s">
        <v>68</v>
      </c>
      <c r="C122" s="27"/>
      <c r="D122" s="45" t="s">
        <v>112</v>
      </c>
      <c r="E122" s="2"/>
      <c r="F122" s="2"/>
      <c r="G122" s="2"/>
      <c r="H122" s="2"/>
      <c r="I122" s="2"/>
      <c r="J122" s="2"/>
      <c r="K122" s="2"/>
      <c r="L122" s="2"/>
      <c r="M122" s="2"/>
    </row>
    <row r="123" spans="1:13" hidden="1" x14ac:dyDescent="0.3">
      <c r="A123" s="2"/>
      <c r="B123" s="27" t="s">
        <v>68</v>
      </c>
      <c r="C123" s="27"/>
      <c r="D123" s="45" t="s">
        <v>88</v>
      </c>
      <c r="E123" s="2"/>
      <c r="F123" s="2"/>
      <c r="G123" s="2"/>
      <c r="H123" s="2"/>
      <c r="I123" s="2"/>
      <c r="J123" s="2"/>
      <c r="K123" s="2"/>
      <c r="L123" s="2"/>
      <c r="M123" s="2"/>
    </row>
    <row r="124" spans="1:13" hidden="1" x14ac:dyDescent="0.3">
      <c r="A124" s="2"/>
      <c r="B124" s="28" t="s">
        <v>68</v>
      </c>
      <c r="C124" s="28"/>
      <c r="D124" s="45" t="s">
        <v>36</v>
      </c>
      <c r="E124" s="2"/>
      <c r="F124" s="2"/>
      <c r="G124" s="2"/>
      <c r="H124" s="2"/>
      <c r="I124" s="2"/>
      <c r="J124" s="2"/>
      <c r="K124" s="2"/>
      <c r="L124" s="2"/>
      <c r="M124" s="2"/>
    </row>
    <row r="125" spans="1:13" hidden="1" x14ac:dyDescent="0.3">
      <c r="A125" s="2"/>
      <c r="B125" s="27" t="s">
        <v>70</v>
      </c>
      <c r="C125" s="27"/>
      <c r="D125" s="45" t="s">
        <v>27</v>
      </c>
      <c r="E125" s="2"/>
      <c r="F125" s="2"/>
      <c r="G125" s="2"/>
      <c r="H125" s="2"/>
      <c r="I125" s="2"/>
      <c r="J125" s="2"/>
      <c r="K125" s="2"/>
      <c r="L125" s="2"/>
      <c r="M125" s="2"/>
    </row>
    <row r="126" spans="1:13" hidden="1" x14ac:dyDescent="0.3">
      <c r="A126" s="2"/>
      <c r="B126" s="27" t="s">
        <v>72</v>
      </c>
      <c r="C126" s="27"/>
      <c r="D126" s="45" t="s">
        <v>106</v>
      </c>
      <c r="E126" s="2"/>
      <c r="F126" s="2"/>
      <c r="G126" s="2"/>
      <c r="H126" s="2"/>
      <c r="I126" s="2"/>
      <c r="J126" s="2"/>
      <c r="K126" s="2"/>
      <c r="L126" s="2"/>
      <c r="M126" s="2"/>
    </row>
    <row r="127" spans="1:13" hidden="1" x14ac:dyDescent="0.3">
      <c r="A127" s="2"/>
      <c r="B127" s="27" t="s">
        <v>74</v>
      </c>
      <c r="C127" s="27"/>
      <c r="D127" s="45" t="s">
        <v>23</v>
      </c>
      <c r="E127" s="2"/>
      <c r="F127" s="2"/>
      <c r="G127" s="2"/>
      <c r="H127" s="2"/>
      <c r="I127" s="2"/>
      <c r="J127" s="2"/>
      <c r="K127" s="2"/>
      <c r="L127" s="2"/>
      <c r="M127" s="2"/>
    </row>
    <row r="128" spans="1:13" hidden="1" x14ac:dyDescent="0.3">
      <c r="A128" s="2"/>
      <c r="B128" s="27" t="s">
        <v>74</v>
      </c>
      <c r="C128" s="27"/>
      <c r="D128" s="46" t="s">
        <v>30</v>
      </c>
      <c r="E128" s="2"/>
      <c r="F128" s="2"/>
      <c r="G128" s="2"/>
      <c r="H128" s="2"/>
      <c r="I128" s="2"/>
      <c r="J128" s="2"/>
      <c r="K128" s="2"/>
      <c r="L128" s="2"/>
      <c r="M128" s="2"/>
    </row>
    <row r="129" spans="1:13" hidden="1" x14ac:dyDescent="0.3">
      <c r="A129" s="2"/>
      <c r="B129" s="27" t="s">
        <v>75</v>
      </c>
      <c r="C129" s="27"/>
      <c r="D129" s="45" t="s">
        <v>39</v>
      </c>
      <c r="E129" s="2"/>
      <c r="F129" s="2"/>
      <c r="G129" s="2"/>
      <c r="H129" s="2"/>
      <c r="I129" s="2"/>
      <c r="J129" s="2"/>
      <c r="K129" s="2"/>
      <c r="L129" s="2"/>
      <c r="M129" s="2"/>
    </row>
    <row r="130" spans="1:13" hidden="1" x14ac:dyDescent="0.3">
      <c r="A130" s="2"/>
      <c r="B130" s="27" t="s">
        <v>76</v>
      </c>
      <c r="C130" s="27"/>
      <c r="D130" s="45" t="s">
        <v>41</v>
      </c>
      <c r="E130" s="2"/>
      <c r="F130" s="2"/>
      <c r="G130" s="2"/>
      <c r="H130" s="2"/>
      <c r="I130" s="2"/>
      <c r="J130" s="2"/>
      <c r="K130" s="2"/>
      <c r="L130" s="2"/>
      <c r="M130" s="2"/>
    </row>
    <row r="131" spans="1:13" hidden="1" x14ac:dyDescent="0.3">
      <c r="A131" s="2"/>
      <c r="B131" s="27" t="s">
        <v>78</v>
      </c>
      <c r="C131" s="27"/>
      <c r="D131" s="45" t="s">
        <v>46</v>
      </c>
      <c r="E131" s="2"/>
      <c r="F131" s="2"/>
      <c r="G131" s="2"/>
      <c r="H131" s="2"/>
      <c r="I131" s="2"/>
      <c r="J131" s="2"/>
      <c r="K131" s="2"/>
      <c r="L131" s="2"/>
      <c r="M131" s="2"/>
    </row>
    <row r="132" spans="1:13" ht="27" hidden="1" x14ac:dyDescent="0.3">
      <c r="A132" s="2"/>
      <c r="B132" s="27" t="s">
        <v>79</v>
      </c>
      <c r="C132" s="27"/>
      <c r="D132" s="45" t="s">
        <v>32</v>
      </c>
      <c r="E132" s="2"/>
      <c r="F132" s="2"/>
      <c r="G132" s="2"/>
      <c r="H132" s="2"/>
      <c r="I132" s="2"/>
      <c r="J132" s="2"/>
      <c r="K132" s="2"/>
      <c r="L132" s="2"/>
      <c r="M132" s="2"/>
    </row>
    <row r="133" spans="1:13" ht="27" hidden="1" x14ac:dyDescent="0.3">
      <c r="A133" s="2"/>
      <c r="B133" s="27" t="s">
        <v>80</v>
      </c>
      <c r="C133" s="27"/>
      <c r="D133" s="45" t="s">
        <v>43</v>
      </c>
      <c r="E133" s="2"/>
      <c r="F133" s="2"/>
      <c r="G133" s="2"/>
      <c r="H133" s="2"/>
      <c r="I133" s="2"/>
      <c r="J133" s="2"/>
      <c r="K133" s="2"/>
      <c r="L133" s="2"/>
      <c r="M133" s="2"/>
    </row>
    <row r="134" spans="1:13" hidden="1" x14ac:dyDescent="0.3">
      <c r="A134" s="2"/>
      <c r="B134" s="27" t="s">
        <v>81</v>
      </c>
      <c r="C134" s="27"/>
      <c r="D134" s="45" t="s">
        <v>21</v>
      </c>
      <c r="E134" s="2"/>
      <c r="F134" s="2"/>
      <c r="G134" s="2"/>
      <c r="H134" s="2"/>
      <c r="I134" s="2"/>
      <c r="J134" s="2"/>
      <c r="K134" s="2"/>
      <c r="L134" s="2"/>
      <c r="M134" s="2"/>
    </row>
    <row r="135" spans="1:13" hidden="1" x14ac:dyDescent="0.3">
      <c r="A135" s="2"/>
      <c r="B135" s="27" t="s">
        <v>82</v>
      </c>
      <c r="C135" s="27"/>
      <c r="D135" s="45" t="s">
        <v>123</v>
      </c>
      <c r="E135" s="2"/>
      <c r="F135" s="2"/>
      <c r="G135" s="2"/>
      <c r="H135" s="2"/>
      <c r="I135" s="2"/>
      <c r="J135" s="2"/>
      <c r="K135" s="2"/>
      <c r="L135" s="2"/>
      <c r="M135" s="2"/>
    </row>
    <row r="136" spans="1:13" hidden="1" x14ac:dyDescent="0.3">
      <c r="A136" s="2"/>
      <c r="B136" s="27" t="s">
        <v>83</v>
      </c>
      <c r="C136" s="27"/>
      <c r="D136" s="45" t="s">
        <v>103</v>
      </c>
      <c r="E136" s="2"/>
      <c r="F136" s="2"/>
      <c r="G136" s="2"/>
      <c r="H136" s="2"/>
      <c r="I136" s="2"/>
      <c r="J136" s="2"/>
      <c r="K136" s="2"/>
      <c r="L136" s="2"/>
      <c r="M136" s="2"/>
    </row>
    <row r="137" spans="1:13" hidden="1" x14ac:dyDescent="0.3">
      <c r="A137" s="2"/>
      <c r="B137" s="27" t="s">
        <v>85</v>
      </c>
      <c r="C137" s="27"/>
      <c r="D137" s="45" t="s">
        <v>110</v>
      </c>
      <c r="E137" s="2"/>
      <c r="F137" s="2"/>
      <c r="G137" s="2"/>
      <c r="H137" s="2"/>
      <c r="I137" s="2"/>
      <c r="J137" s="2"/>
      <c r="K137" s="2"/>
      <c r="L137" s="2"/>
      <c r="M137" s="2"/>
    </row>
    <row r="138" spans="1:13" hidden="1" x14ac:dyDescent="0.3">
      <c r="A138" s="2"/>
      <c r="B138" s="27" t="s">
        <v>86</v>
      </c>
      <c r="C138" s="27"/>
      <c r="D138" s="45" t="s">
        <v>64</v>
      </c>
      <c r="E138" s="2"/>
      <c r="F138" s="2"/>
      <c r="G138" s="2"/>
      <c r="H138" s="2"/>
      <c r="I138" s="2"/>
      <c r="J138" s="2"/>
      <c r="K138" s="2"/>
      <c r="L138" s="2"/>
      <c r="M138" s="2"/>
    </row>
    <row r="139" spans="1:13" hidden="1" x14ac:dyDescent="0.3">
      <c r="A139" s="2"/>
      <c r="B139" s="27" t="s">
        <v>87</v>
      </c>
      <c r="C139" s="27"/>
      <c r="D139" s="45" t="s">
        <v>124</v>
      </c>
      <c r="E139" s="2"/>
      <c r="F139" s="2"/>
      <c r="G139" s="2"/>
      <c r="H139" s="2"/>
      <c r="I139" s="2"/>
      <c r="J139" s="2"/>
      <c r="K139" s="2"/>
      <c r="L139" s="2"/>
      <c r="M139" s="2"/>
    </row>
    <row r="140" spans="1:13" hidden="1" x14ac:dyDescent="0.3">
      <c r="A140" s="2"/>
      <c r="B140" s="27" t="s">
        <v>115</v>
      </c>
      <c r="C140" s="27"/>
      <c r="D140" s="45" t="s">
        <v>125</v>
      </c>
      <c r="E140" s="2"/>
      <c r="F140" s="2"/>
      <c r="G140" s="2"/>
      <c r="H140" s="2"/>
      <c r="I140" s="2"/>
      <c r="J140" s="2"/>
      <c r="K140" s="2"/>
      <c r="L140" s="2"/>
      <c r="M140" s="2"/>
    </row>
    <row r="141" spans="1:13" hidden="1" x14ac:dyDescent="0.3">
      <c r="A141" s="2"/>
      <c r="B141" s="27" t="s">
        <v>89</v>
      </c>
      <c r="C141" s="27"/>
      <c r="D141" s="45" t="s">
        <v>126</v>
      </c>
      <c r="E141" s="2"/>
      <c r="F141" s="2"/>
      <c r="G141" s="2"/>
      <c r="H141" s="2"/>
      <c r="I141" s="2"/>
      <c r="J141" s="2"/>
      <c r="K141" s="2"/>
      <c r="L141" s="2"/>
      <c r="M141" s="2"/>
    </row>
    <row r="142" spans="1:13" hidden="1" x14ac:dyDescent="0.3">
      <c r="A142" s="2"/>
      <c r="B142" s="27" t="s">
        <v>91</v>
      </c>
      <c r="C142" s="27"/>
      <c r="D142" s="45" t="s">
        <v>54</v>
      </c>
      <c r="E142" s="2"/>
      <c r="F142" s="2"/>
      <c r="G142" s="2"/>
      <c r="H142" s="2"/>
      <c r="I142" s="2"/>
      <c r="J142" s="2"/>
      <c r="K142" s="2"/>
      <c r="L142" s="2"/>
      <c r="M142" s="2"/>
    </row>
    <row r="143" spans="1:13" hidden="1" x14ac:dyDescent="0.3">
      <c r="A143" s="2"/>
      <c r="B143" s="27" t="s">
        <v>92</v>
      </c>
      <c r="C143" s="27"/>
      <c r="D143" s="45" t="s">
        <v>71</v>
      </c>
      <c r="E143" s="2"/>
      <c r="F143" s="2"/>
      <c r="G143" s="2"/>
      <c r="H143" s="2"/>
      <c r="I143" s="2"/>
      <c r="J143" s="2"/>
      <c r="K143" s="2"/>
      <c r="L143" s="2"/>
      <c r="M143" s="2"/>
    </row>
    <row r="144" spans="1:13" ht="27" hidden="1" x14ac:dyDescent="0.3">
      <c r="A144" s="2"/>
      <c r="B144" s="27" t="s">
        <v>93</v>
      </c>
      <c r="C144" s="27"/>
      <c r="D144" s="45" t="s">
        <v>67</v>
      </c>
      <c r="E144" s="2"/>
      <c r="F144" s="2"/>
      <c r="G144" s="2"/>
      <c r="H144" s="2"/>
      <c r="I144" s="2"/>
      <c r="J144" s="2"/>
      <c r="K144" s="2"/>
      <c r="L144" s="2"/>
      <c r="M144" s="2"/>
    </row>
    <row r="145" spans="1:13" hidden="1" x14ac:dyDescent="0.3">
      <c r="A145" s="2"/>
      <c r="B145" s="27" t="s">
        <v>94</v>
      </c>
      <c r="C145" s="27"/>
      <c r="D145" s="45" t="s">
        <v>25</v>
      </c>
      <c r="E145" s="2"/>
      <c r="F145" s="2"/>
      <c r="G145" s="2"/>
      <c r="H145" s="2"/>
      <c r="I145" s="2"/>
      <c r="J145" s="2"/>
      <c r="K145" s="2"/>
      <c r="L145" s="2"/>
      <c r="M145" s="2"/>
    </row>
    <row r="146" spans="1:13" ht="27" hidden="1" x14ac:dyDescent="0.3">
      <c r="A146" s="2"/>
      <c r="B146" s="27" t="s">
        <v>95</v>
      </c>
      <c r="C146" s="27"/>
      <c r="D146" s="45" t="s">
        <v>84</v>
      </c>
      <c r="E146" s="2"/>
      <c r="F146" s="2"/>
      <c r="G146" s="2"/>
      <c r="H146" s="2"/>
      <c r="I146" s="2"/>
      <c r="J146" s="2"/>
      <c r="K146" s="2"/>
      <c r="L146" s="2"/>
      <c r="M146" s="2"/>
    </row>
    <row r="147" spans="1:13" hidden="1" x14ac:dyDescent="0.3">
      <c r="A147" s="2"/>
      <c r="B147" s="27" t="s">
        <v>97</v>
      </c>
      <c r="C147" s="27"/>
      <c r="D147" s="45" t="s">
        <v>60</v>
      </c>
      <c r="E147" s="2"/>
      <c r="F147" s="2"/>
      <c r="G147" s="2"/>
      <c r="H147" s="2"/>
      <c r="I147" s="2"/>
      <c r="J147" s="2"/>
      <c r="K147" s="2"/>
      <c r="L147" s="2"/>
      <c r="M147" s="2"/>
    </row>
    <row r="148" spans="1:13" hidden="1" x14ac:dyDescent="0.3">
      <c r="A148" s="2"/>
      <c r="B148" s="27" t="s">
        <v>99</v>
      </c>
      <c r="C148" s="27"/>
      <c r="D148" s="45" t="s">
        <v>127</v>
      </c>
      <c r="E148" s="2"/>
      <c r="F148" s="2"/>
      <c r="G148" s="2"/>
      <c r="H148" s="2"/>
      <c r="I148" s="2"/>
      <c r="J148" s="2"/>
      <c r="K148" s="2"/>
      <c r="L148" s="2"/>
      <c r="M148" s="2"/>
    </row>
    <row r="149" spans="1:13" hidden="1" x14ac:dyDescent="0.3">
      <c r="A149" s="2"/>
      <c r="B149" s="27" t="s">
        <v>101</v>
      </c>
      <c r="C149" s="27"/>
      <c r="D149" s="45" t="s">
        <v>73</v>
      </c>
      <c r="E149" s="2"/>
      <c r="F149" s="2"/>
      <c r="G149" s="2"/>
      <c r="H149" s="2"/>
      <c r="I149" s="2"/>
      <c r="J149" s="2"/>
      <c r="K149" s="2"/>
      <c r="L149" s="2"/>
      <c r="M149" s="2"/>
    </row>
    <row r="150" spans="1:13" hidden="1" x14ac:dyDescent="0.3">
      <c r="A150" s="2"/>
      <c r="B150" s="27" t="s">
        <v>102</v>
      </c>
      <c r="C150" s="27"/>
      <c r="D150" s="45" t="s">
        <v>98</v>
      </c>
      <c r="E150" s="2"/>
      <c r="F150" s="2"/>
      <c r="G150" s="2"/>
      <c r="H150" s="2"/>
      <c r="I150" s="2"/>
      <c r="J150" s="2"/>
      <c r="K150" s="2"/>
      <c r="L150" s="2"/>
      <c r="M150" s="2"/>
    </row>
    <row r="151" spans="1:13" hidden="1" x14ac:dyDescent="0.3">
      <c r="A151" s="2"/>
      <c r="B151" s="27" t="s">
        <v>102</v>
      </c>
      <c r="C151" s="27"/>
      <c r="D151" s="45" t="s">
        <v>96</v>
      </c>
      <c r="E151" s="2"/>
      <c r="F151" s="2"/>
      <c r="G151" s="2"/>
      <c r="H151" s="2"/>
      <c r="I151" s="2"/>
      <c r="J151" s="2"/>
      <c r="K151" s="2"/>
      <c r="L151" s="2"/>
      <c r="M151" s="2"/>
    </row>
    <row r="152" spans="1:13" hidden="1" x14ac:dyDescent="0.3">
      <c r="A152" s="2"/>
      <c r="B152" s="27" t="s">
        <v>104</v>
      </c>
      <c r="C152" s="27"/>
      <c r="D152" s="45" t="s">
        <v>52</v>
      </c>
      <c r="E152" s="2"/>
      <c r="F152" s="2"/>
      <c r="G152" s="2"/>
      <c r="H152" s="2"/>
      <c r="I152" s="2"/>
      <c r="J152" s="2"/>
      <c r="K152" s="2"/>
      <c r="L152" s="2"/>
      <c r="M152" s="2"/>
    </row>
    <row r="153" spans="1:13" hidden="1" x14ac:dyDescent="0.3">
      <c r="A153" s="2"/>
      <c r="B153" s="27" t="s">
        <v>105</v>
      </c>
      <c r="C153" s="27"/>
      <c r="D153" s="46" t="s">
        <v>69</v>
      </c>
      <c r="E153" s="2"/>
      <c r="F153" s="2"/>
      <c r="G153" s="2"/>
      <c r="H153" s="2"/>
      <c r="I153" s="2"/>
      <c r="J153" s="2"/>
      <c r="K153" s="2"/>
      <c r="L153" s="2"/>
      <c r="M153" s="2"/>
    </row>
    <row r="154" spans="1:13" hidden="1" x14ac:dyDescent="0.3">
      <c r="A154" s="2"/>
      <c r="B154" s="27" t="s">
        <v>107</v>
      </c>
      <c r="C154" s="27"/>
      <c r="D154" s="45" t="s">
        <v>77</v>
      </c>
      <c r="E154" s="2"/>
      <c r="F154" s="2"/>
      <c r="G154" s="2"/>
      <c r="H154" s="2"/>
      <c r="I154" s="2"/>
      <c r="J154" s="2"/>
      <c r="K154" s="2"/>
      <c r="L154" s="2"/>
      <c r="M154" s="2"/>
    </row>
    <row r="155" spans="1:13" hidden="1" x14ac:dyDescent="0.3">
      <c r="A155" s="2"/>
      <c r="B155" s="27" t="s">
        <v>109</v>
      </c>
      <c r="C155" s="27"/>
      <c r="D155" s="45" t="s">
        <v>108</v>
      </c>
      <c r="E155" s="2"/>
      <c r="F155" s="2"/>
      <c r="G155" s="2"/>
      <c r="H155" s="2"/>
      <c r="I155" s="2"/>
      <c r="J155" s="2"/>
      <c r="K155" s="2"/>
      <c r="L155" s="2"/>
      <c r="M155" s="2"/>
    </row>
    <row r="156" spans="1:13" hidden="1" x14ac:dyDescent="0.3">
      <c r="A156" s="2"/>
      <c r="B156" s="27" t="s">
        <v>111</v>
      </c>
      <c r="C156" s="27"/>
      <c r="D156" s="45" t="s">
        <v>90</v>
      </c>
      <c r="E156" s="2"/>
      <c r="F156" s="2"/>
      <c r="G156" s="2"/>
      <c r="H156" s="2"/>
      <c r="I156" s="2"/>
      <c r="J156" s="2"/>
      <c r="K156" s="2"/>
      <c r="L156" s="2"/>
      <c r="M156" s="2"/>
    </row>
    <row r="157" spans="1:13" hidden="1" x14ac:dyDescent="0.3">
      <c r="A157" s="2"/>
      <c r="B157" s="27" t="s">
        <v>113</v>
      </c>
      <c r="C157" s="27"/>
      <c r="D157" s="45" t="s">
        <v>50</v>
      </c>
      <c r="E157" s="2"/>
      <c r="F157" s="2"/>
      <c r="G157" s="2"/>
      <c r="H157" s="2"/>
      <c r="I157" s="2"/>
      <c r="J157" s="2"/>
      <c r="K157" s="2"/>
      <c r="L157" s="2"/>
      <c r="M157" s="2"/>
    </row>
    <row r="158" spans="1:13" ht="15" hidden="1" thickBot="1" x14ac:dyDescent="0.35">
      <c r="A158" s="2"/>
      <c r="B158" s="29" t="s">
        <v>114</v>
      </c>
      <c r="C158" s="29"/>
      <c r="D158" s="45" t="s">
        <v>56</v>
      </c>
      <c r="E158" s="2" t="s">
        <v>129</v>
      </c>
      <c r="F158" s="2"/>
      <c r="G158" s="2"/>
      <c r="H158" s="2"/>
      <c r="I158" s="2"/>
      <c r="J158" s="2"/>
      <c r="K158" s="2"/>
      <c r="L158" s="2"/>
      <c r="M158" s="2"/>
    </row>
    <row r="159" spans="1:13" ht="12" customHeight="1" x14ac:dyDescent="0.3">
      <c r="A159" s="2"/>
      <c r="B159" s="5" t="s">
        <v>265</v>
      </c>
      <c r="C159" s="6"/>
      <c r="D159" s="189" t="s">
        <v>269</v>
      </c>
      <c r="E159" s="6"/>
      <c r="F159" s="7"/>
      <c r="G159" s="2"/>
      <c r="H159" s="2"/>
      <c r="I159" s="2"/>
      <c r="J159" s="2"/>
      <c r="K159" s="2"/>
      <c r="L159" s="2"/>
      <c r="M159" s="2"/>
    </row>
    <row r="160" spans="1:13" ht="24" customHeight="1" x14ac:dyDescent="0.3">
      <c r="A160" s="2"/>
      <c r="B160" s="266"/>
      <c r="C160" s="267"/>
      <c r="D160" s="268"/>
      <c r="E160" s="269"/>
      <c r="F160" s="270"/>
      <c r="G160" s="2"/>
      <c r="H160" s="2"/>
      <c r="I160" s="2"/>
      <c r="J160" s="2"/>
      <c r="K160" s="2"/>
      <c r="L160" s="2"/>
      <c r="M160" s="2"/>
    </row>
    <row r="161" spans="1:84" ht="12" customHeight="1" x14ac:dyDescent="0.3">
      <c r="A161" s="2"/>
      <c r="B161" s="191" t="s">
        <v>266</v>
      </c>
      <c r="C161" s="192"/>
      <c r="D161" s="194" t="s">
        <v>270</v>
      </c>
      <c r="E161" s="194" t="s">
        <v>272</v>
      </c>
      <c r="F161" s="193"/>
      <c r="G161" s="2"/>
      <c r="H161" s="2"/>
      <c r="I161" s="2"/>
      <c r="J161" s="2"/>
      <c r="K161" s="2"/>
      <c r="L161" s="2"/>
      <c r="M161" s="2"/>
    </row>
    <row r="162" spans="1:84" ht="12" hidden="1" customHeight="1" x14ac:dyDescent="0.3">
      <c r="A162" s="2"/>
      <c r="B162" s="8"/>
      <c r="C162" s="139"/>
      <c r="D162" s="195" t="s">
        <v>73</v>
      </c>
      <c r="E162" s="190"/>
      <c r="F162" s="140"/>
      <c r="G162" s="2"/>
      <c r="H162" s="2"/>
      <c r="I162" s="2"/>
      <c r="J162" s="2"/>
      <c r="K162" s="2"/>
      <c r="L162" s="2"/>
      <c r="M162" s="2"/>
    </row>
    <row r="163" spans="1:84" ht="24" customHeight="1" x14ac:dyDescent="0.3">
      <c r="A163" s="2"/>
      <c r="B163" s="266"/>
      <c r="C163" s="267"/>
      <c r="D163" s="196"/>
      <c r="E163" s="268"/>
      <c r="F163" s="275"/>
      <c r="G163" s="2"/>
      <c r="H163" s="2"/>
      <c r="I163" s="2"/>
      <c r="J163" s="2"/>
      <c r="K163" s="2"/>
      <c r="L163" s="2"/>
      <c r="M163" s="2"/>
    </row>
    <row r="164" spans="1:84" ht="12" customHeight="1" x14ac:dyDescent="0.3">
      <c r="A164" s="2"/>
      <c r="B164" s="8" t="s">
        <v>267</v>
      </c>
      <c r="C164" s="139"/>
      <c r="D164" s="194" t="s">
        <v>271</v>
      </c>
      <c r="E164" s="192"/>
      <c r="F164" s="193"/>
      <c r="G164" s="2"/>
      <c r="H164" s="2"/>
      <c r="I164" s="2"/>
      <c r="J164" s="2"/>
      <c r="K164" s="2"/>
      <c r="L164" s="2"/>
      <c r="M164" s="2"/>
    </row>
    <row r="165" spans="1:84" ht="12" hidden="1" customHeight="1" x14ac:dyDescent="0.3">
      <c r="A165" s="2"/>
      <c r="B165" s="8"/>
      <c r="C165" s="139"/>
      <c r="D165" s="195"/>
      <c r="E165" s="139"/>
      <c r="F165" s="9"/>
      <c r="G165" s="2"/>
      <c r="H165" s="2"/>
      <c r="I165" s="2"/>
      <c r="J165" s="2"/>
      <c r="K165" s="2"/>
      <c r="L165" s="2"/>
      <c r="M165" s="2"/>
    </row>
    <row r="166" spans="1:84" ht="24" customHeight="1" x14ac:dyDescent="0.3">
      <c r="A166" s="2"/>
      <c r="B166" s="266"/>
      <c r="C166" s="267"/>
      <c r="D166" s="268"/>
      <c r="E166" s="267"/>
      <c r="F166" s="275"/>
      <c r="G166" s="2"/>
      <c r="H166" s="2"/>
      <c r="I166" s="2"/>
      <c r="J166" s="2"/>
      <c r="K166" s="2"/>
      <c r="L166" s="2"/>
      <c r="M166" s="2"/>
    </row>
    <row r="167" spans="1:84" ht="12" customHeight="1" x14ac:dyDescent="0.3">
      <c r="A167" s="2"/>
      <c r="B167" s="8" t="s">
        <v>268</v>
      </c>
      <c r="C167" s="139"/>
      <c r="D167" s="139"/>
      <c r="E167" s="194" t="s">
        <v>273</v>
      </c>
      <c r="F167" s="193"/>
      <c r="G167" s="2"/>
      <c r="H167" s="2"/>
      <c r="I167" s="2"/>
      <c r="J167" s="2"/>
      <c r="K167" s="2"/>
      <c r="L167" s="2"/>
      <c r="M167" s="2"/>
    </row>
    <row r="168" spans="1:84" ht="12" hidden="1" customHeight="1" x14ac:dyDescent="0.3">
      <c r="A168" s="2"/>
      <c r="B168" s="8"/>
      <c r="C168" s="139"/>
      <c r="D168" s="139"/>
      <c r="E168" s="195"/>
      <c r="F168" s="9"/>
      <c r="G168" s="2"/>
      <c r="H168" s="2"/>
      <c r="I168" s="2"/>
      <c r="J168" s="2"/>
      <c r="K168" s="2"/>
      <c r="L168" s="2"/>
      <c r="M168" s="2"/>
    </row>
    <row r="169" spans="1:84" ht="24" customHeight="1" x14ac:dyDescent="0.3">
      <c r="A169" s="2"/>
      <c r="B169" s="271"/>
      <c r="C169" s="272"/>
      <c r="D169" s="272"/>
      <c r="E169" s="273"/>
      <c r="F169" s="274"/>
      <c r="G169" s="2"/>
      <c r="H169" s="2"/>
      <c r="I169" s="2"/>
      <c r="J169" s="2"/>
      <c r="K169" s="2"/>
      <c r="L169" s="2"/>
      <c r="M169" s="2"/>
    </row>
    <row r="170" spans="1:84" x14ac:dyDescent="0.3">
      <c r="A170" s="2"/>
      <c r="B170" s="2"/>
      <c r="C170" s="2"/>
      <c r="D170" s="2"/>
      <c r="E170" s="2"/>
      <c r="F170" s="136" t="str">
        <f>IF(AND(B160="Evergreen Cemetery",D163="Emporia"),6,IF(AND(B160="Evergreen Cemetery",D163="Township 255, Range 11"),118,IF(AND(B160="Lone Star Cemetery",D163="Pretty Prairie"),26,IF(AND(B160="Lone Star Cemetery",D163="Hugoton"),105,IF(AND(B160="Fairview Cemetery",D163="Columbus"),90,IF(AND(B160="Fairview Cemetery",D163="Hutchinson"),9,IF(AND(B160="Fairview Cemetery",D163="Greensburg"),91,"")))))))</f>
        <v/>
      </c>
      <c r="G170" s="2"/>
      <c r="H170" s="2"/>
      <c r="I170" s="2"/>
      <c r="J170" s="2"/>
      <c r="K170" s="2"/>
      <c r="L170" s="2"/>
      <c r="M170" s="2"/>
    </row>
    <row r="171" spans="1:84" x14ac:dyDescent="0.3">
      <c r="A171" s="136"/>
      <c r="B171" s="136"/>
      <c r="C171" s="136"/>
      <c r="D171" s="136"/>
      <c r="E171" s="136"/>
      <c r="F171" s="136" t="str">
        <f>IF(AND(B160="Highland Park Cemetery",D163="Kansas City"),32,IF(AND(B160="Highland Park Cemetery",D163="Pittsburg"),46,IF(AND(B160="Maple Grove Cemetery",D163="Tonganoxie"),56,IF(AND(B160="Maple Grove Cemetery",D163="Wichita"),67,IF(AND(B160="Maple Hill",D163="Maple Hill"),38,IF(AND(B160="Maple Hill",D163="Kansas City"),33,""))))))</f>
        <v/>
      </c>
      <c r="G171" s="136"/>
      <c r="H171" s="136"/>
      <c r="I171" s="136"/>
      <c r="J171" s="136"/>
      <c r="K171" s="136"/>
      <c r="L171" s="136"/>
      <c r="M171" s="136"/>
      <c r="N171" s="146"/>
      <c r="O171" s="146"/>
      <c r="P171" s="146"/>
      <c r="Q171" s="146"/>
      <c r="R171" s="146"/>
      <c r="S171" s="146"/>
      <c r="T171" s="146"/>
      <c r="U171" s="146"/>
      <c r="V171" s="146"/>
      <c r="W171" s="146"/>
      <c r="X171" s="146"/>
      <c r="Y171" s="146"/>
      <c r="Z171" s="146"/>
      <c r="AA171" s="146"/>
      <c r="AB171" s="146"/>
      <c r="AC171" s="146"/>
      <c r="AD171" s="146"/>
      <c r="AE171" s="146"/>
      <c r="AF171" s="146"/>
      <c r="AG171" s="146"/>
    </row>
    <row r="172" spans="1:84" x14ac:dyDescent="0.3">
      <c r="A172" s="136"/>
      <c r="B172" s="136"/>
      <c r="C172" s="136"/>
      <c r="D172" s="37"/>
      <c r="E172" s="37"/>
      <c r="F172" s="37" t="str">
        <f>IF(AND(B160="Fairview Cemetery",D163="Minneapolis"),96,IF(AND(B160="St. Mary's Cemetery",D163="Pittsburg"),94,IF(AND(B160="St. Mary's Cemetery",D163="Ellis"),85,IF(AND(B160="Rose Hill Cemetery",D163="Claflin"),89,IF(AND(B160="Rose Hill Cemetery",D163="Rose Hill"),121,IF(AND(B160="Union Cemetery Assoc.",D163="Downs"),66,IF(AND(B160="Union Cemetery Assoc.",D163="Jewell"),81,"")))))))</f>
        <v/>
      </c>
      <c r="G172" s="37"/>
      <c r="H172" s="37"/>
      <c r="I172" s="37"/>
      <c r="J172" s="37"/>
      <c r="K172" s="37"/>
      <c r="L172" s="37"/>
      <c r="M172" s="37"/>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c r="BJ172" s="38"/>
      <c r="BK172" s="38"/>
      <c r="BL172" s="38"/>
      <c r="BM172" s="38"/>
      <c r="BN172" s="38"/>
      <c r="BO172" s="38"/>
      <c r="BP172" s="38"/>
      <c r="BQ172" s="38"/>
      <c r="BR172" s="38"/>
      <c r="BS172" s="38"/>
      <c r="BT172" s="38"/>
      <c r="BU172" s="38"/>
      <c r="BV172" s="38"/>
      <c r="BW172" s="38"/>
      <c r="BX172" s="38"/>
      <c r="BY172" s="38"/>
      <c r="BZ172" s="38"/>
      <c r="CA172" s="38"/>
      <c r="CB172" s="38"/>
      <c r="CC172" s="38"/>
      <c r="CD172" s="38"/>
      <c r="CE172" s="38"/>
      <c r="CF172" s="38"/>
    </row>
    <row r="173" spans="1:84" x14ac:dyDescent="0.3">
      <c r="A173" s="136"/>
      <c r="B173" s="136"/>
      <c r="C173" s="136"/>
      <c r="D173" s="37"/>
      <c r="E173" s="37"/>
      <c r="F173" s="37" t="str">
        <f>IF(AND(B160="Memorial Park Cemetery",D163="Kansas City"),34,IF(AND(B160="Memorial Park Cemetery",D163="Topeka"),57,IF(AND(B160="Memorial Park Cemetery",D163="Hutchinson"),28,IF(AND(B160="Mount Hope Cemetery",D163="Topeka"),58,IF(AND(B160="Mount Hope Cemetery",D163="Hiawatha"),24,IF(AND(B160="Sunset Memory Gardens",D163="Atchison"),7,IF(AND(B160="Sunset Memory Gardens",D163="Leavenworth"),36,"")))))))</f>
        <v/>
      </c>
      <c r="G173" s="37"/>
      <c r="H173" s="37"/>
      <c r="I173" s="37"/>
      <c r="J173" s="37"/>
      <c r="K173" s="37"/>
      <c r="L173" s="37"/>
      <c r="M173" s="37"/>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c r="BJ173" s="38"/>
      <c r="BK173" s="38"/>
      <c r="BL173" s="38"/>
      <c r="BM173" s="38"/>
      <c r="BN173" s="38"/>
      <c r="BO173" s="38"/>
      <c r="BP173" s="38"/>
      <c r="BQ173" s="38"/>
      <c r="BR173" s="38"/>
      <c r="BS173" s="38"/>
      <c r="BT173" s="38"/>
      <c r="BU173" s="38"/>
      <c r="BV173" s="38"/>
      <c r="BW173" s="38"/>
      <c r="BX173" s="38"/>
      <c r="BY173" s="38"/>
      <c r="BZ173" s="38"/>
      <c r="CA173" s="38"/>
      <c r="CB173" s="38"/>
      <c r="CC173" s="38"/>
      <c r="CD173" s="38"/>
      <c r="CE173" s="38"/>
      <c r="CF173" s="38"/>
    </row>
    <row r="174" spans="1:84" x14ac:dyDescent="0.3">
      <c r="A174" s="136"/>
      <c r="B174" s="136"/>
      <c r="C174" s="136"/>
      <c r="D174" s="37" t="str">
        <f>IF(D163="","",INDEX(E175:CF294,MATCH(B160,E175:E294,0),MATCH(D163,E175:CF175,0)))</f>
        <v/>
      </c>
      <c r="E174" s="37" t="str">
        <f>IF(D174=0,F174,D174)</f>
        <v/>
      </c>
      <c r="F174" s="38" t="str">
        <f>CONCATENATE(F170,F171,F172,F173)</f>
        <v/>
      </c>
      <c r="G174" s="37"/>
      <c r="H174" s="37"/>
      <c r="I174" s="37"/>
      <c r="J174" s="37"/>
      <c r="K174" s="37"/>
      <c r="L174" s="37"/>
      <c r="M174" s="37"/>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c r="BJ174" s="38"/>
      <c r="BK174" s="38"/>
      <c r="BL174" s="38"/>
      <c r="BM174" s="38"/>
      <c r="BN174" s="38"/>
      <c r="BO174" s="38"/>
      <c r="BP174" s="38"/>
      <c r="BQ174" s="38"/>
      <c r="BR174" s="38"/>
      <c r="BS174" s="38"/>
      <c r="BT174" s="38"/>
      <c r="BU174" s="38"/>
      <c r="BV174" s="38"/>
      <c r="BW174" s="38"/>
      <c r="BX174" s="38"/>
      <c r="BY174" s="38"/>
      <c r="BZ174" s="38"/>
      <c r="CA174" s="38"/>
      <c r="CB174" s="38"/>
      <c r="CC174" s="38"/>
      <c r="CD174" s="38"/>
      <c r="CE174" s="38"/>
      <c r="CF174" s="38"/>
    </row>
    <row r="175" spans="1:84" x14ac:dyDescent="0.3">
      <c r="A175" s="136"/>
      <c r="B175" s="136"/>
      <c r="C175" s="136"/>
      <c r="D175" s="183" t="s">
        <v>256</v>
      </c>
      <c r="E175" s="182"/>
      <c r="F175" s="37" t="s">
        <v>116</v>
      </c>
      <c r="G175" s="37" t="s">
        <v>128</v>
      </c>
      <c r="H175" s="37" t="s">
        <v>100</v>
      </c>
      <c r="I175" s="37" t="s">
        <v>19</v>
      </c>
      <c r="J175" s="37" t="s">
        <v>112</v>
      </c>
      <c r="K175" s="37" t="s">
        <v>88</v>
      </c>
      <c r="L175" s="37" t="s">
        <v>36</v>
      </c>
      <c r="M175" s="37" t="s">
        <v>27</v>
      </c>
      <c r="N175" s="37" t="s">
        <v>106</v>
      </c>
      <c r="O175" s="37" t="s">
        <v>23</v>
      </c>
      <c r="P175" s="37" t="s">
        <v>30</v>
      </c>
      <c r="Q175" s="37" t="s">
        <v>39</v>
      </c>
      <c r="R175" s="37" t="s">
        <v>41</v>
      </c>
      <c r="S175" s="37" t="s">
        <v>46</v>
      </c>
      <c r="T175" s="37" t="s">
        <v>32</v>
      </c>
      <c r="U175" s="37" t="s">
        <v>43</v>
      </c>
      <c r="V175" s="37" t="s">
        <v>21</v>
      </c>
      <c r="W175" s="37" t="s">
        <v>117</v>
      </c>
      <c r="X175" s="37" t="s">
        <v>103</v>
      </c>
      <c r="Y175" s="37" t="s">
        <v>110</v>
      </c>
      <c r="Z175" s="37" t="s">
        <v>64</v>
      </c>
      <c r="AA175" s="37" t="s">
        <v>118</v>
      </c>
      <c r="AB175" s="37" t="s">
        <v>119</v>
      </c>
      <c r="AC175" s="37" t="s">
        <v>120</v>
      </c>
      <c r="AD175" s="37" t="s">
        <v>54</v>
      </c>
      <c r="AE175" s="37" t="s">
        <v>71</v>
      </c>
      <c r="AF175" s="37" t="s">
        <v>67</v>
      </c>
      <c r="AG175" s="37" t="s">
        <v>25</v>
      </c>
      <c r="AH175" s="37" t="s">
        <v>84</v>
      </c>
      <c r="AI175" s="37" t="s">
        <v>60</v>
      </c>
      <c r="AJ175" s="37" t="s">
        <v>121</v>
      </c>
      <c r="AK175" s="37" t="s">
        <v>73</v>
      </c>
      <c r="AL175" s="37" t="s">
        <v>98</v>
      </c>
      <c r="AM175" s="37" t="s">
        <v>96</v>
      </c>
      <c r="AN175" s="37" t="s">
        <v>52</v>
      </c>
      <c r="AO175" s="37" t="s">
        <v>69</v>
      </c>
      <c r="AP175" s="37" t="s">
        <v>77</v>
      </c>
      <c r="AQ175" s="37" t="s">
        <v>108</v>
      </c>
      <c r="AR175" s="37" t="s">
        <v>90</v>
      </c>
      <c r="AS175" s="37" t="s">
        <v>50</v>
      </c>
      <c r="AT175" s="37" t="s">
        <v>56</v>
      </c>
      <c r="AU175" s="37" t="s">
        <v>154</v>
      </c>
      <c r="AV175" s="37" t="s">
        <v>155</v>
      </c>
      <c r="AW175" s="37" t="s">
        <v>156</v>
      </c>
      <c r="AX175" s="37" t="s">
        <v>157</v>
      </c>
      <c r="AY175" s="37" t="s">
        <v>158</v>
      </c>
      <c r="AZ175" s="37" t="s">
        <v>159</v>
      </c>
      <c r="BA175" s="37" t="s">
        <v>160</v>
      </c>
      <c r="BB175" s="37" t="s">
        <v>161</v>
      </c>
      <c r="BC175" s="37" t="s">
        <v>162</v>
      </c>
      <c r="BD175" s="37" t="s">
        <v>163</v>
      </c>
      <c r="BE175" s="37" t="s">
        <v>164</v>
      </c>
      <c r="BF175" s="37" t="s">
        <v>165</v>
      </c>
      <c r="BG175" s="37" t="s">
        <v>166</v>
      </c>
      <c r="BH175" s="37" t="s">
        <v>167</v>
      </c>
      <c r="BI175" s="37" t="s">
        <v>168</v>
      </c>
      <c r="BJ175" s="37" t="s">
        <v>169</v>
      </c>
      <c r="BK175" s="37" t="s">
        <v>170</v>
      </c>
      <c r="BL175" s="37" t="s">
        <v>171</v>
      </c>
      <c r="BM175" s="37" t="s">
        <v>172</v>
      </c>
      <c r="BN175" s="37" t="s">
        <v>173</v>
      </c>
      <c r="BO175" s="37" t="s">
        <v>174</v>
      </c>
      <c r="BP175" s="37" t="s">
        <v>175</v>
      </c>
      <c r="BQ175" s="37" t="s">
        <v>176</v>
      </c>
      <c r="BR175" s="37" t="s">
        <v>177</v>
      </c>
      <c r="BS175" s="37" t="s">
        <v>178</v>
      </c>
      <c r="BT175" s="37" t="s">
        <v>179</v>
      </c>
      <c r="BU175" s="37" t="s">
        <v>180</v>
      </c>
      <c r="BV175" s="37" t="s">
        <v>181</v>
      </c>
      <c r="BW175" s="37" t="s">
        <v>182</v>
      </c>
      <c r="BX175" s="37" t="s">
        <v>183</v>
      </c>
      <c r="BY175" s="37" t="s">
        <v>184</v>
      </c>
      <c r="BZ175" s="37" t="s">
        <v>185</v>
      </c>
      <c r="CA175" s="37" t="s">
        <v>186</v>
      </c>
      <c r="CB175" s="37" t="s">
        <v>187</v>
      </c>
      <c r="CC175" s="37" t="s">
        <v>188</v>
      </c>
      <c r="CD175" s="37" t="s">
        <v>189</v>
      </c>
      <c r="CE175" s="37" t="s">
        <v>190</v>
      </c>
      <c r="CF175" s="37" t="s">
        <v>191</v>
      </c>
    </row>
    <row r="176" spans="1:84" ht="6.75" customHeight="1" x14ac:dyDescent="0.3">
      <c r="A176" s="136"/>
      <c r="B176" s="136"/>
      <c r="C176" s="136"/>
      <c r="D176" s="37"/>
      <c r="E176" s="37" t="s">
        <v>34</v>
      </c>
      <c r="F176" s="37">
        <v>10</v>
      </c>
      <c r="G176" s="37"/>
      <c r="H176" s="37"/>
      <c r="I176" s="37"/>
      <c r="J176" s="37"/>
      <c r="K176" s="37"/>
      <c r="L176" s="37"/>
      <c r="M176" s="37"/>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38"/>
      <c r="BA176" s="38"/>
      <c r="BB176" s="38"/>
      <c r="BC176" s="38"/>
      <c r="BD176" s="38"/>
      <c r="BE176" s="38"/>
      <c r="BF176" s="38"/>
      <c r="BG176" s="38"/>
      <c r="BH176" s="38"/>
      <c r="BI176" s="38"/>
      <c r="BJ176" s="38"/>
      <c r="BK176" s="38"/>
      <c r="BL176" s="38"/>
      <c r="BM176" s="38"/>
      <c r="BN176" s="38"/>
      <c r="BO176" s="38"/>
      <c r="BP176" s="38"/>
      <c r="BQ176" s="38"/>
      <c r="BR176" s="38"/>
      <c r="BS176" s="38"/>
      <c r="BT176" s="38"/>
      <c r="BU176" s="38"/>
      <c r="BV176" s="38"/>
      <c r="BW176" s="38"/>
      <c r="BX176" s="38"/>
      <c r="BY176" s="38"/>
      <c r="BZ176" s="38"/>
      <c r="CA176" s="38"/>
      <c r="CB176" s="38"/>
      <c r="CC176" s="38"/>
      <c r="CD176" s="38"/>
      <c r="CE176" s="38"/>
      <c r="CF176" s="38"/>
    </row>
    <row r="177" spans="1:84" ht="23.4" x14ac:dyDescent="0.45">
      <c r="A177" s="136"/>
      <c r="B177" s="181" t="s">
        <v>257</v>
      </c>
      <c r="C177" s="136"/>
      <c r="D177" s="37"/>
      <c r="E177" s="37" t="s">
        <v>101</v>
      </c>
      <c r="F177" s="37"/>
      <c r="G177" s="37">
        <v>63</v>
      </c>
      <c r="H177" s="37"/>
      <c r="I177" s="37"/>
      <c r="J177" s="37"/>
      <c r="K177" s="37"/>
      <c r="L177" s="37"/>
      <c r="M177" s="37"/>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8"/>
      <c r="BF177" s="38"/>
      <c r="BG177" s="38"/>
      <c r="BH177" s="38"/>
      <c r="BI177" s="38"/>
      <c r="BJ177" s="38"/>
      <c r="BK177" s="38"/>
      <c r="BL177" s="38"/>
      <c r="BM177" s="38"/>
      <c r="BN177" s="38"/>
      <c r="BO177" s="38"/>
      <c r="BP177" s="38"/>
      <c r="BQ177" s="38"/>
      <c r="BR177" s="38"/>
      <c r="BS177" s="38"/>
      <c r="BT177" s="38"/>
      <c r="BU177" s="38"/>
      <c r="BV177" s="38"/>
      <c r="BW177" s="38"/>
      <c r="BX177" s="38"/>
      <c r="BY177" s="38"/>
      <c r="BZ177" s="38"/>
      <c r="CA177" s="38"/>
      <c r="CB177" s="38"/>
      <c r="CC177" s="38"/>
      <c r="CD177" s="38"/>
      <c r="CE177" s="38"/>
      <c r="CF177" s="38"/>
    </row>
    <row r="178" spans="1:84" x14ac:dyDescent="0.3">
      <c r="A178" s="136"/>
      <c r="B178" s="136"/>
      <c r="C178" s="136"/>
      <c r="D178" s="37"/>
      <c r="E178" s="37" t="s">
        <v>102</v>
      </c>
      <c r="F178" s="37"/>
      <c r="G178" s="37">
        <v>64</v>
      </c>
      <c r="H178" s="37"/>
      <c r="I178" s="37"/>
      <c r="J178" s="37"/>
      <c r="K178" s="37"/>
      <c r="L178" s="37"/>
      <c r="M178" s="37"/>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8"/>
      <c r="BF178" s="38"/>
      <c r="BG178" s="38"/>
      <c r="BH178" s="38"/>
      <c r="BI178" s="38"/>
      <c r="BJ178" s="38"/>
      <c r="BK178" s="38"/>
      <c r="BL178" s="38"/>
      <c r="BM178" s="38"/>
      <c r="BN178" s="38"/>
      <c r="BO178" s="38"/>
      <c r="BP178" s="38"/>
      <c r="BQ178" s="38"/>
      <c r="BR178" s="38"/>
      <c r="BS178" s="38"/>
      <c r="BT178" s="38"/>
      <c r="BU178" s="38"/>
      <c r="BV178" s="38"/>
      <c r="BW178" s="38"/>
      <c r="BX178" s="38"/>
      <c r="BY178" s="38"/>
      <c r="BZ178" s="38"/>
      <c r="CA178" s="38"/>
      <c r="CB178" s="38"/>
      <c r="CC178" s="38"/>
      <c r="CD178" s="38"/>
      <c r="CE178" s="38"/>
      <c r="CF178" s="38"/>
    </row>
    <row r="179" spans="1:84" x14ac:dyDescent="0.3">
      <c r="A179" s="136"/>
      <c r="B179" s="136"/>
      <c r="C179" s="136"/>
      <c r="D179" s="37"/>
      <c r="E179" s="37" t="s">
        <v>99</v>
      </c>
      <c r="F179" s="37"/>
      <c r="G179" s="37"/>
      <c r="H179" s="37">
        <v>62</v>
      </c>
      <c r="I179" s="37"/>
      <c r="J179" s="37"/>
      <c r="K179" s="37"/>
      <c r="L179" s="37"/>
      <c r="M179" s="37"/>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8"/>
      <c r="CC179" s="38"/>
      <c r="CD179" s="38"/>
      <c r="CE179" s="38"/>
      <c r="CF179" s="38"/>
    </row>
    <row r="180" spans="1:84" x14ac:dyDescent="0.3">
      <c r="A180" s="136"/>
      <c r="B180" s="136"/>
      <c r="C180" s="136"/>
      <c r="D180" s="37"/>
      <c r="E180" s="37" t="s">
        <v>113</v>
      </c>
      <c r="F180" s="37"/>
      <c r="G180" s="37"/>
      <c r="H180" s="37">
        <v>70</v>
      </c>
      <c r="I180" s="37"/>
      <c r="J180" s="37"/>
      <c r="K180" s="37"/>
      <c r="L180" s="37"/>
      <c r="M180" s="37"/>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38"/>
      <c r="BA180" s="38"/>
      <c r="BB180" s="38"/>
      <c r="BC180" s="38"/>
      <c r="BD180" s="38"/>
      <c r="BE180" s="38"/>
      <c r="BF180" s="38"/>
      <c r="BG180" s="38"/>
      <c r="BH180" s="38"/>
      <c r="BI180" s="38"/>
      <c r="BJ180" s="38"/>
      <c r="BK180" s="38"/>
      <c r="BL180" s="38"/>
      <c r="BM180" s="38"/>
      <c r="BN180" s="38"/>
      <c r="BO180" s="38"/>
      <c r="BP180" s="38"/>
      <c r="BQ180" s="38"/>
      <c r="BR180" s="38"/>
      <c r="BS180" s="38"/>
      <c r="BT180" s="38"/>
      <c r="BU180" s="38"/>
      <c r="BV180" s="38"/>
      <c r="BW180" s="38"/>
      <c r="BX180" s="38"/>
      <c r="BY180" s="38"/>
      <c r="BZ180" s="38"/>
      <c r="CA180" s="38"/>
      <c r="CB180" s="38"/>
      <c r="CC180" s="38"/>
      <c r="CD180" s="38"/>
      <c r="CE180" s="38"/>
      <c r="CF180" s="38"/>
    </row>
    <row r="181" spans="1:84" x14ac:dyDescent="0.3">
      <c r="A181" s="136"/>
      <c r="B181" s="136"/>
      <c r="C181" s="136"/>
      <c r="D181" s="37"/>
      <c r="E181" s="37" t="s">
        <v>18</v>
      </c>
      <c r="F181" s="37"/>
      <c r="G181" s="37"/>
      <c r="H181" s="37"/>
      <c r="I181" s="37">
        <v>1</v>
      </c>
      <c r="J181" s="37"/>
      <c r="K181" s="37"/>
      <c r="L181" s="37"/>
      <c r="M181" s="37"/>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38"/>
      <c r="BA181" s="38"/>
      <c r="BB181" s="38"/>
      <c r="BC181" s="38"/>
      <c r="BD181" s="38"/>
      <c r="BE181" s="38"/>
      <c r="BF181" s="38"/>
      <c r="BG181" s="38"/>
      <c r="BH181" s="38"/>
      <c r="BI181" s="38"/>
      <c r="BJ181" s="38"/>
      <c r="BK181" s="38"/>
      <c r="BL181" s="38"/>
      <c r="BM181" s="38"/>
      <c r="BN181" s="38"/>
      <c r="BO181" s="38"/>
      <c r="BP181" s="38"/>
      <c r="BQ181" s="38"/>
      <c r="BR181" s="38"/>
      <c r="BS181" s="38"/>
      <c r="BT181" s="38"/>
      <c r="BU181" s="38"/>
      <c r="BV181" s="38"/>
      <c r="BW181" s="38"/>
      <c r="BX181" s="38"/>
      <c r="BY181" s="38"/>
      <c r="BZ181" s="38"/>
      <c r="CA181" s="38"/>
      <c r="CB181" s="38"/>
      <c r="CC181" s="38"/>
      <c r="CD181" s="38"/>
      <c r="CE181" s="38"/>
      <c r="CF181" s="38"/>
    </row>
    <row r="182" spans="1:84" x14ac:dyDescent="0.3">
      <c r="A182" s="136"/>
      <c r="B182" s="136"/>
      <c r="C182" s="136"/>
      <c r="D182" s="37"/>
      <c r="E182" s="37" t="s">
        <v>111</v>
      </c>
      <c r="F182" s="37"/>
      <c r="G182" s="37"/>
      <c r="H182" s="37"/>
      <c r="I182" s="37"/>
      <c r="J182" s="37">
        <v>69</v>
      </c>
      <c r="K182" s="37"/>
      <c r="L182" s="37"/>
      <c r="M182" s="37"/>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38"/>
      <c r="BI182" s="38"/>
      <c r="BJ182" s="38"/>
      <c r="BK182" s="38"/>
      <c r="BL182" s="38"/>
      <c r="BM182" s="38"/>
      <c r="BN182" s="38"/>
      <c r="BO182" s="38"/>
      <c r="BP182" s="38"/>
      <c r="BQ182" s="38"/>
      <c r="BR182" s="38"/>
      <c r="BS182" s="38"/>
      <c r="BT182" s="38"/>
      <c r="BU182" s="38"/>
      <c r="BV182" s="38"/>
      <c r="BW182" s="38"/>
      <c r="BX182" s="38"/>
      <c r="BY182" s="38"/>
      <c r="BZ182" s="38"/>
      <c r="CA182" s="38"/>
      <c r="CB182" s="38"/>
      <c r="CC182" s="38"/>
      <c r="CD182" s="38"/>
      <c r="CE182" s="38"/>
      <c r="CF182" s="38"/>
    </row>
    <row r="183" spans="1:84" x14ac:dyDescent="0.3">
      <c r="A183" s="136"/>
      <c r="B183" s="136"/>
      <c r="C183" s="136"/>
      <c r="D183" s="37"/>
      <c r="E183" s="37" t="s">
        <v>115</v>
      </c>
      <c r="F183" s="37"/>
      <c r="G183" s="37"/>
      <c r="H183" s="37"/>
      <c r="I183" s="37"/>
      <c r="J183" s="37"/>
      <c r="K183" s="37">
        <v>54</v>
      </c>
      <c r="L183" s="37"/>
      <c r="M183" s="37"/>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38"/>
      <c r="BA183" s="38"/>
      <c r="BB183" s="38"/>
      <c r="BC183" s="38"/>
      <c r="BD183" s="38"/>
      <c r="BE183" s="38"/>
      <c r="BF183" s="38"/>
      <c r="BG183" s="38"/>
      <c r="BH183" s="38"/>
      <c r="BI183" s="38"/>
      <c r="BJ183" s="38"/>
      <c r="BK183" s="38"/>
      <c r="BL183" s="38"/>
      <c r="BM183" s="38"/>
      <c r="BN183" s="38"/>
      <c r="BO183" s="38"/>
      <c r="BP183" s="38"/>
      <c r="BQ183" s="38"/>
      <c r="BR183" s="38"/>
      <c r="BS183" s="38"/>
      <c r="BT183" s="38"/>
      <c r="BU183" s="38"/>
      <c r="BV183" s="38"/>
      <c r="BW183" s="38"/>
      <c r="BX183" s="38"/>
      <c r="BY183" s="38"/>
      <c r="BZ183" s="38"/>
      <c r="CA183" s="38"/>
      <c r="CB183" s="38"/>
      <c r="CC183" s="38"/>
      <c r="CD183" s="38"/>
      <c r="CE183" s="38"/>
      <c r="CF183" s="38"/>
    </row>
    <row r="184" spans="1:84" x14ac:dyDescent="0.3">
      <c r="A184" s="136"/>
      <c r="B184" s="136"/>
      <c r="C184" s="136"/>
      <c r="D184" s="37"/>
      <c r="E184" s="37" t="s">
        <v>35</v>
      </c>
      <c r="F184" s="37"/>
      <c r="G184" s="37"/>
      <c r="H184" s="37"/>
      <c r="I184" s="37"/>
      <c r="J184" s="37"/>
      <c r="K184" s="37"/>
      <c r="L184" s="37">
        <v>11</v>
      </c>
      <c r="M184" s="37"/>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38"/>
      <c r="BA184" s="38"/>
      <c r="BB184" s="38"/>
      <c r="BC184" s="38"/>
      <c r="BD184" s="38"/>
      <c r="BE184" s="38"/>
      <c r="BF184" s="38"/>
      <c r="BG184" s="38"/>
      <c r="BH184" s="38"/>
      <c r="BI184" s="38"/>
      <c r="BJ184" s="38"/>
      <c r="BK184" s="38"/>
      <c r="BL184" s="38"/>
      <c r="BM184" s="38"/>
      <c r="BN184" s="38"/>
      <c r="BO184" s="38"/>
      <c r="BP184" s="38"/>
      <c r="BQ184" s="38"/>
      <c r="BR184" s="38"/>
      <c r="BS184" s="38"/>
      <c r="BT184" s="38"/>
      <c r="BU184" s="38"/>
      <c r="BV184" s="38"/>
      <c r="BW184" s="38"/>
      <c r="BX184" s="38"/>
      <c r="BY184" s="38"/>
      <c r="BZ184" s="38"/>
      <c r="CA184" s="38"/>
      <c r="CB184" s="38"/>
      <c r="CC184" s="38"/>
      <c r="CD184" s="38"/>
      <c r="CE184" s="38"/>
      <c r="CF184" s="38"/>
    </row>
    <row r="185" spans="1:84" x14ac:dyDescent="0.3">
      <c r="A185" s="136"/>
      <c r="B185" s="136"/>
      <c r="C185" s="136"/>
      <c r="D185" s="37"/>
      <c r="E185" s="37" t="s">
        <v>26</v>
      </c>
      <c r="F185" s="37"/>
      <c r="G185" s="37"/>
      <c r="H185" s="37"/>
      <c r="I185" s="37"/>
      <c r="J185" s="37"/>
      <c r="K185" s="37"/>
      <c r="L185" s="37"/>
      <c r="M185" s="37">
        <v>5</v>
      </c>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K185" s="38"/>
      <c r="BL185" s="38"/>
      <c r="BM185" s="38"/>
      <c r="BN185" s="38"/>
      <c r="BO185" s="38"/>
      <c r="BP185" s="38"/>
      <c r="BQ185" s="38"/>
      <c r="BR185" s="38"/>
      <c r="BS185" s="38"/>
      <c r="BT185" s="38"/>
      <c r="BU185" s="38"/>
      <c r="BV185" s="38"/>
      <c r="BW185" s="38"/>
      <c r="BX185" s="38"/>
      <c r="BY185" s="38"/>
      <c r="BZ185" s="38"/>
      <c r="CA185" s="38"/>
      <c r="CB185" s="38"/>
      <c r="CC185" s="38"/>
      <c r="CD185" s="38"/>
      <c r="CE185" s="38"/>
      <c r="CF185" s="38"/>
    </row>
    <row r="186" spans="1:84" x14ac:dyDescent="0.3">
      <c r="A186" s="136"/>
      <c r="B186" s="136"/>
      <c r="C186" s="136"/>
      <c r="D186" s="37"/>
      <c r="E186" s="37" t="s">
        <v>105</v>
      </c>
      <c r="F186" s="37"/>
      <c r="G186" s="37"/>
      <c r="H186" s="37"/>
      <c r="I186" s="37"/>
      <c r="J186" s="37"/>
      <c r="K186" s="37"/>
      <c r="L186" s="37"/>
      <c r="M186" s="37"/>
      <c r="N186" s="38">
        <v>66</v>
      </c>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c r="BE186" s="38"/>
      <c r="BF186" s="38"/>
      <c r="BG186" s="38"/>
      <c r="BH186" s="38"/>
      <c r="BI186" s="38"/>
      <c r="BJ186" s="38"/>
      <c r="BK186" s="38"/>
      <c r="BL186" s="38"/>
      <c r="BM186" s="38"/>
      <c r="BN186" s="38"/>
      <c r="BO186" s="38"/>
      <c r="BP186" s="38"/>
      <c r="BQ186" s="38"/>
      <c r="BR186" s="38"/>
      <c r="BS186" s="38"/>
      <c r="BT186" s="38"/>
      <c r="BU186" s="38"/>
      <c r="BV186" s="38"/>
      <c r="BW186" s="38"/>
      <c r="BX186" s="38"/>
      <c r="BY186" s="38"/>
      <c r="BZ186" s="38"/>
      <c r="CA186" s="38"/>
      <c r="CB186" s="38"/>
      <c r="CC186" s="38"/>
      <c r="CD186" s="38"/>
      <c r="CE186" s="38"/>
      <c r="CF186" s="38"/>
    </row>
    <row r="187" spans="1:84" x14ac:dyDescent="0.3">
      <c r="A187" s="136"/>
      <c r="B187" s="136"/>
      <c r="C187" s="136"/>
      <c r="D187" s="37"/>
      <c r="E187" s="37" t="s">
        <v>22</v>
      </c>
      <c r="F187" s="37"/>
      <c r="G187" s="37"/>
      <c r="H187" s="37"/>
      <c r="I187" s="37"/>
      <c r="J187" s="37"/>
      <c r="K187" s="37"/>
      <c r="L187" s="37"/>
      <c r="M187" s="37"/>
      <c r="N187" s="38"/>
      <c r="O187" s="38">
        <v>3</v>
      </c>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38"/>
      <c r="BA187" s="38"/>
      <c r="BB187" s="38"/>
      <c r="BC187" s="38"/>
      <c r="BD187" s="38"/>
      <c r="BE187" s="38"/>
      <c r="BF187" s="38"/>
      <c r="BG187" s="38"/>
      <c r="BH187" s="38"/>
      <c r="BI187" s="38"/>
      <c r="BJ187" s="38"/>
      <c r="BK187" s="38"/>
      <c r="BL187" s="38"/>
      <c r="BM187" s="38"/>
      <c r="BN187" s="38"/>
      <c r="BO187" s="38"/>
      <c r="BP187" s="38"/>
      <c r="BQ187" s="38"/>
      <c r="BR187" s="38"/>
      <c r="BS187" s="38"/>
      <c r="BT187" s="38"/>
      <c r="BU187" s="38"/>
      <c r="BV187" s="38"/>
      <c r="BW187" s="38"/>
      <c r="BX187" s="38"/>
      <c r="BY187" s="38"/>
      <c r="BZ187" s="38"/>
      <c r="CA187" s="38"/>
      <c r="CB187" s="38"/>
      <c r="CC187" s="38"/>
      <c r="CD187" s="38"/>
      <c r="CE187" s="38"/>
      <c r="CF187" s="38"/>
    </row>
    <row r="188" spans="1:84" x14ac:dyDescent="0.3">
      <c r="A188" s="136"/>
      <c r="B188" s="136"/>
      <c r="C188" s="136"/>
      <c r="D188" s="37"/>
      <c r="E188" s="37" t="s">
        <v>28</v>
      </c>
      <c r="F188" s="37"/>
      <c r="G188" s="37"/>
      <c r="H188" s="37"/>
      <c r="I188" s="37"/>
      <c r="J188" s="37"/>
      <c r="K188" s="37"/>
      <c r="L188" s="37"/>
      <c r="M188" s="37"/>
      <c r="N188" s="38"/>
      <c r="O188" s="38">
        <v>6</v>
      </c>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38"/>
      <c r="BA188" s="38"/>
      <c r="BB188" s="38"/>
      <c r="BC188" s="38"/>
      <c r="BD188" s="38"/>
      <c r="BE188" s="38"/>
      <c r="BF188" s="38"/>
      <c r="BG188" s="38"/>
      <c r="BH188" s="38"/>
      <c r="BI188" s="38"/>
      <c r="BJ188" s="38"/>
      <c r="BK188" s="38"/>
      <c r="BL188" s="38"/>
      <c r="BM188" s="38"/>
      <c r="BN188" s="38"/>
      <c r="BO188" s="38"/>
      <c r="BP188" s="38"/>
      <c r="BQ188" s="38"/>
      <c r="BR188" s="38"/>
      <c r="BS188" s="38"/>
      <c r="BT188" s="38"/>
      <c r="BU188" s="38"/>
      <c r="BV188" s="38"/>
      <c r="BW188" s="38"/>
      <c r="BX188" s="38"/>
      <c r="BY188" s="38"/>
      <c r="BZ188" s="38"/>
      <c r="CA188" s="38"/>
      <c r="CB188" s="38"/>
      <c r="CC188" s="38"/>
      <c r="CD188" s="38"/>
      <c r="CE188" s="38"/>
      <c r="CF188" s="38"/>
    </row>
    <row r="189" spans="1:84" x14ac:dyDescent="0.3">
      <c r="A189" s="146"/>
      <c r="B189" s="136"/>
      <c r="C189" s="136"/>
      <c r="D189" s="37"/>
      <c r="E189" s="37" t="s">
        <v>37</v>
      </c>
      <c r="F189" s="37"/>
      <c r="G189" s="37"/>
      <c r="H189" s="37"/>
      <c r="I189" s="37"/>
      <c r="J189" s="37"/>
      <c r="K189" s="37"/>
      <c r="L189" s="37"/>
      <c r="M189" s="37"/>
      <c r="N189" s="38"/>
      <c r="O189" s="38">
        <v>12</v>
      </c>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38"/>
      <c r="BA189" s="38"/>
      <c r="BB189" s="38"/>
      <c r="BC189" s="38"/>
      <c r="BD189" s="38"/>
      <c r="BE189" s="38"/>
      <c r="BF189" s="38"/>
      <c r="BG189" s="38"/>
      <c r="BH189" s="38"/>
      <c r="BI189" s="38"/>
      <c r="BJ189" s="38"/>
      <c r="BK189" s="38"/>
      <c r="BL189" s="38"/>
      <c r="BM189" s="38"/>
      <c r="BN189" s="38"/>
      <c r="BO189" s="38"/>
      <c r="BP189" s="38"/>
      <c r="BQ189" s="38"/>
      <c r="BR189" s="38"/>
      <c r="BS189" s="38"/>
      <c r="BT189" s="38"/>
      <c r="BU189" s="38"/>
      <c r="BV189" s="38"/>
      <c r="BW189" s="38"/>
      <c r="BX189" s="38"/>
      <c r="BY189" s="38"/>
      <c r="BZ189" s="38"/>
      <c r="CA189" s="38"/>
      <c r="CB189" s="38"/>
      <c r="CC189" s="38"/>
      <c r="CD189" s="38"/>
      <c r="CE189" s="38"/>
      <c r="CF189" s="38"/>
    </row>
    <row r="190" spans="1:84" x14ac:dyDescent="0.3">
      <c r="A190" s="146"/>
      <c r="B190" s="136"/>
      <c r="C190" s="136"/>
      <c r="D190" s="37"/>
      <c r="E190" s="37" t="s">
        <v>65</v>
      </c>
      <c r="F190" s="37"/>
      <c r="G190" s="37"/>
      <c r="H190" s="37"/>
      <c r="I190" s="37"/>
      <c r="J190" s="37"/>
      <c r="K190" s="37"/>
      <c r="L190" s="37"/>
      <c r="M190" s="37"/>
      <c r="N190" s="38"/>
      <c r="O190" s="38">
        <v>31</v>
      </c>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38"/>
      <c r="BA190" s="38"/>
      <c r="BB190" s="38"/>
      <c r="BC190" s="38"/>
      <c r="BD190" s="38"/>
      <c r="BE190" s="38"/>
      <c r="BF190" s="38"/>
      <c r="BG190" s="38"/>
      <c r="BH190" s="38"/>
      <c r="BI190" s="38"/>
      <c r="BJ190" s="38"/>
      <c r="BK190" s="38"/>
      <c r="BL190" s="38"/>
      <c r="BM190" s="38"/>
      <c r="BN190" s="38"/>
      <c r="BO190" s="38"/>
      <c r="BP190" s="38"/>
      <c r="BQ190" s="38"/>
      <c r="BR190" s="38"/>
      <c r="BS190" s="38"/>
      <c r="BT190" s="38"/>
      <c r="BU190" s="38"/>
      <c r="BV190" s="38"/>
      <c r="BW190" s="38"/>
      <c r="BX190" s="38"/>
      <c r="BY190" s="38"/>
      <c r="BZ190" s="38"/>
      <c r="CA190" s="38"/>
      <c r="CB190" s="38"/>
      <c r="CC190" s="38"/>
      <c r="CD190" s="38"/>
      <c r="CE190" s="38"/>
      <c r="CF190" s="38"/>
    </row>
    <row r="191" spans="1:84" x14ac:dyDescent="0.3">
      <c r="A191" s="146"/>
      <c r="B191" s="136"/>
      <c r="C191" s="136"/>
      <c r="D191" s="37"/>
      <c r="E191" s="37" t="s">
        <v>29</v>
      </c>
      <c r="F191" s="37"/>
      <c r="G191" s="37"/>
      <c r="H191" s="37"/>
      <c r="I191" s="37"/>
      <c r="J191" s="37"/>
      <c r="K191" s="37"/>
      <c r="L191" s="37"/>
      <c r="M191" s="37"/>
      <c r="N191" s="38"/>
      <c r="O191" s="38"/>
      <c r="P191" s="38">
        <v>7</v>
      </c>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38"/>
      <c r="BA191" s="38"/>
      <c r="BB191" s="38"/>
      <c r="BC191" s="38"/>
      <c r="BD191" s="38"/>
      <c r="BE191" s="38"/>
      <c r="BF191" s="38"/>
      <c r="BG191" s="38"/>
      <c r="BH191" s="38"/>
      <c r="BI191" s="38"/>
      <c r="BJ191" s="38"/>
      <c r="BK191" s="38"/>
      <c r="BL191" s="38"/>
      <c r="BM191" s="38"/>
      <c r="BN191" s="38"/>
      <c r="BO191" s="38"/>
      <c r="BP191" s="38"/>
      <c r="BQ191" s="38"/>
      <c r="BR191" s="38"/>
      <c r="BS191" s="38"/>
      <c r="BT191" s="38"/>
      <c r="BU191" s="38"/>
      <c r="BV191" s="38"/>
      <c r="BW191" s="38"/>
      <c r="BX191" s="38"/>
      <c r="BY191" s="38"/>
      <c r="BZ191" s="38"/>
      <c r="CA191" s="38"/>
      <c r="CB191" s="38"/>
      <c r="CC191" s="38"/>
      <c r="CD191" s="38"/>
      <c r="CE191" s="38"/>
      <c r="CF191" s="38"/>
    </row>
    <row r="192" spans="1:84" x14ac:dyDescent="0.3">
      <c r="A192" s="146"/>
      <c r="B192" s="146"/>
      <c r="C192" s="146"/>
      <c r="D192" s="37"/>
      <c r="E192" s="38" t="s">
        <v>38</v>
      </c>
      <c r="F192" s="38"/>
      <c r="G192" s="38"/>
      <c r="H192" s="38"/>
      <c r="I192" s="38"/>
      <c r="J192" s="38"/>
      <c r="K192" s="38"/>
      <c r="L192" s="38"/>
      <c r="M192" s="38"/>
      <c r="N192" s="38"/>
      <c r="O192" s="38"/>
      <c r="P192" s="38"/>
      <c r="Q192" s="38">
        <v>13</v>
      </c>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38"/>
      <c r="BA192" s="38"/>
      <c r="BB192" s="38"/>
      <c r="BC192" s="38"/>
      <c r="BD192" s="38"/>
      <c r="BE192" s="38"/>
      <c r="BF192" s="38"/>
      <c r="BG192" s="38"/>
      <c r="BH192" s="38"/>
      <c r="BI192" s="38"/>
      <c r="BJ192" s="38"/>
      <c r="BK192" s="38"/>
      <c r="BL192" s="38"/>
      <c r="BM192" s="38"/>
      <c r="BN192" s="38"/>
      <c r="BO192" s="38"/>
      <c r="BP192" s="38"/>
      <c r="BQ192" s="38"/>
      <c r="BR192" s="38"/>
      <c r="BS192" s="38"/>
      <c r="BT192" s="38"/>
      <c r="BU192" s="38"/>
      <c r="BV192" s="38"/>
      <c r="BW192" s="38"/>
      <c r="BX192" s="38"/>
      <c r="BY192" s="38"/>
      <c r="BZ192" s="38"/>
      <c r="CA192" s="38"/>
      <c r="CB192" s="38"/>
      <c r="CC192" s="38"/>
      <c r="CD192" s="38"/>
      <c r="CE192" s="38"/>
      <c r="CF192" s="38"/>
    </row>
    <row r="193" spans="1:84" x14ac:dyDescent="0.3">
      <c r="A193" s="146"/>
      <c r="B193" s="146"/>
      <c r="C193" s="146"/>
      <c r="D193" s="38"/>
      <c r="E193" s="38" t="s">
        <v>58</v>
      </c>
      <c r="F193" s="38"/>
      <c r="G193" s="38"/>
      <c r="H193" s="38"/>
      <c r="I193" s="38"/>
      <c r="J193" s="38"/>
      <c r="K193" s="38"/>
      <c r="L193" s="38"/>
      <c r="M193" s="38"/>
      <c r="N193" s="38"/>
      <c r="O193" s="38"/>
      <c r="P193" s="38"/>
      <c r="Q193" s="38">
        <v>25</v>
      </c>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38"/>
      <c r="BA193" s="38"/>
      <c r="BB193" s="38"/>
      <c r="BC193" s="38"/>
      <c r="BD193" s="38"/>
      <c r="BE193" s="38"/>
      <c r="BF193" s="38"/>
      <c r="BG193" s="38"/>
      <c r="BH193" s="38"/>
      <c r="BI193" s="38"/>
      <c r="BJ193" s="38"/>
      <c r="BK193" s="38"/>
      <c r="BL193" s="38"/>
      <c r="BM193" s="38"/>
      <c r="BN193" s="38"/>
      <c r="BO193" s="38"/>
      <c r="BP193" s="38"/>
      <c r="BQ193" s="38"/>
      <c r="BR193" s="38"/>
      <c r="BS193" s="38"/>
      <c r="BT193" s="38"/>
      <c r="BU193" s="38"/>
      <c r="BV193" s="38"/>
      <c r="BW193" s="38"/>
      <c r="BX193" s="38"/>
      <c r="BY193" s="38"/>
      <c r="BZ193" s="38"/>
      <c r="CA193" s="38"/>
      <c r="CB193" s="38"/>
      <c r="CC193" s="38"/>
      <c r="CD193" s="38"/>
      <c r="CE193" s="38"/>
      <c r="CF193" s="38"/>
    </row>
    <row r="194" spans="1:84" x14ac:dyDescent="0.3">
      <c r="A194" s="146"/>
      <c r="B194" s="146"/>
      <c r="C194" s="146"/>
      <c r="D194" s="38"/>
      <c r="E194" s="38" t="s">
        <v>40</v>
      </c>
      <c r="F194" s="38"/>
      <c r="G194" s="38"/>
      <c r="H194" s="38"/>
      <c r="I194" s="38"/>
      <c r="J194" s="38"/>
      <c r="K194" s="38"/>
      <c r="L194" s="38"/>
      <c r="M194" s="38"/>
      <c r="N194" s="38"/>
      <c r="O194" s="38"/>
      <c r="P194" s="38"/>
      <c r="Q194" s="38"/>
      <c r="R194" s="38">
        <v>14</v>
      </c>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38"/>
      <c r="BA194" s="38"/>
      <c r="BB194" s="38"/>
      <c r="BC194" s="38"/>
      <c r="BD194" s="38"/>
      <c r="BE194" s="38"/>
      <c r="BF194" s="38"/>
      <c r="BG194" s="38"/>
      <c r="BH194" s="38"/>
      <c r="BI194" s="38"/>
      <c r="BJ194" s="38"/>
      <c r="BK194" s="38"/>
      <c r="BL194" s="38"/>
      <c r="BM194" s="38"/>
      <c r="BN194" s="38"/>
      <c r="BO194" s="38"/>
      <c r="BP194" s="38"/>
      <c r="BQ194" s="38"/>
      <c r="BR194" s="38"/>
      <c r="BS194" s="38"/>
      <c r="BT194" s="38"/>
      <c r="BU194" s="38"/>
      <c r="BV194" s="38"/>
      <c r="BW194" s="38"/>
      <c r="BX194" s="38"/>
      <c r="BY194" s="38"/>
      <c r="BZ194" s="38"/>
      <c r="CA194" s="38"/>
      <c r="CB194" s="38"/>
      <c r="CC194" s="38"/>
      <c r="CD194" s="38"/>
      <c r="CE194" s="38"/>
      <c r="CF194" s="38"/>
    </row>
    <row r="195" spans="1:84" x14ac:dyDescent="0.3">
      <c r="A195" s="146"/>
      <c r="B195" s="146"/>
      <c r="C195" s="146"/>
      <c r="D195" s="38"/>
      <c r="E195" s="38" t="s">
        <v>74</v>
      </c>
      <c r="F195" s="38"/>
      <c r="G195" s="38"/>
      <c r="H195" s="38"/>
      <c r="I195" s="38"/>
      <c r="J195" s="38"/>
      <c r="K195" s="38"/>
      <c r="L195" s="38"/>
      <c r="M195" s="38"/>
      <c r="N195" s="38"/>
      <c r="O195" s="38"/>
      <c r="P195" s="38"/>
      <c r="Q195" s="38"/>
      <c r="R195" s="38">
        <v>39</v>
      </c>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38"/>
      <c r="BA195" s="38"/>
      <c r="BB195" s="38"/>
      <c r="BC195" s="38"/>
      <c r="BD195" s="38"/>
      <c r="BE195" s="38"/>
      <c r="BF195" s="38"/>
      <c r="BG195" s="38"/>
      <c r="BH195" s="38"/>
      <c r="BI195" s="38"/>
      <c r="BJ195" s="38"/>
      <c r="BK195" s="38"/>
      <c r="BL195" s="38"/>
      <c r="BM195" s="38"/>
      <c r="BN195" s="38"/>
      <c r="BO195" s="38"/>
      <c r="BP195" s="38"/>
      <c r="BQ195" s="38"/>
      <c r="BR195" s="38"/>
      <c r="BS195" s="38"/>
      <c r="BT195" s="38"/>
      <c r="BU195" s="38"/>
      <c r="BV195" s="38"/>
      <c r="BW195" s="38"/>
      <c r="BX195" s="38"/>
      <c r="BY195" s="38"/>
      <c r="BZ195" s="38"/>
      <c r="CA195" s="38"/>
      <c r="CB195" s="38"/>
      <c r="CC195" s="38"/>
      <c r="CD195" s="38"/>
      <c r="CE195" s="38"/>
      <c r="CF195" s="38"/>
    </row>
    <row r="196" spans="1:84" x14ac:dyDescent="0.3">
      <c r="A196" s="146"/>
      <c r="B196" s="146"/>
      <c r="C196" s="146"/>
      <c r="D196" s="38"/>
      <c r="E196" s="38" t="s">
        <v>45</v>
      </c>
      <c r="F196" s="38"/>
      <c r="G196" s="38"/>
      <c r="H196" s="38"/>
      <c r="I196" s="38"/>
      <c r="J196" s="38"/>
      <c r="K196" s="38"/>
      <c r="L196" s="38"/>
      <c r="M196" s="38"/>
      <c r="N196" s="38"/>
      <c r="O196" s="38"/>
      <c r="P196" s="38"/>
      <c r="Q196" s="38"/>
      <c r="R196" s="38"/>
      <c r="S196" s="38">
        <v>18</v>
      </c>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38"/>
      <c r="BA196" s="38"/>
      <c r="BB196" s="38"/>
      <c r="BC196" s="38"/>
      <c r="BD196" s="38"/>
      <c r="BE196" s="38"/>
      <c r="BF196" s="38"/>
      <c r="BG196" s="38"/>
      <c r="BH196" s="38"/>
      <c r="BI196" s="38"/>
      <c r="BJ196" s="38"/>
      <c r="BK196" s="38"/>
      <c r="BL196" s="38"/>
      <c r="BM196" s="38"/>
      <c r="BN196" s="38"/>
      <c r="BO196" s="38"/>
      <c r="BP196" s="38"/>
      <c r="BQ196" s="38"/>
      <c r="BR196" s="38"/>
      <c r="BS196" s="38"/>
      <c r="BT196" s="38"/>
      <c r="BU196" s="38"/>
      <c r="BV196" s="38"/>
      <c r="BW196" s="38"/>
      <c r="BX196" s="38"/>
      <c r="BY196" s="38"/>
      <c r="BZ196" s="38"/>
      <c r="CA196" s="38"/>
      <c r="CB196" s="38"/>
      <c r="CC196" s="38"/>
      <c r="CD196" s="38"/>
      <c r="CE196" s="38"/>
      <c r="CF196" s="38"/>
    </row>
    <row r="197" spans="1:84" x14ac:dyDescent="0.3">
      <c r="A197" s="146"/>
      <c r="B197" s="146"/>
      <c r="C197" s="146"/>
      <c r="D197" s="38"/>
      <c r="E197" s="38" t="s">
        <v>31</v>
      </c>
      <c r="F197" s="38"/>
      <c r="G197" s="38"/>
      <c r="H197" s="38"/>
      <c r="I197" s="38"/>
      <c r="J197" s="38"/>
      <c r="K197" s="38"/>
      <c r="L197" s="38"/>
      <c r="M197" s="38"/>
      <c r="N197" s="38"/>
      <c r="O197" s="38"/>
      <c r="P197" s="38"/>
      <c r="Q197" s="38"/>
      <c r="R197" s="38"/>
      <c r="S197" s="38"/>
      <c r="T197" s="38">
        <v>8</v>
      </c>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38"/>
      <c r="BA197" s="38"/>
      <c r="BB197" s="38"/>
      <c r="BC197" s="38"/>
      <c r="BD197" s="38"/>
      <c r="BE197" s="38"/>
      <c r="BF197" s="38"/>
      <c r="BG197" s="38"/>
      <c r="BH197" s="38"/>
      <c r="BI197" s="38"/>
      <c r="BJ197" s="38"/>
      <c r="BK197" s="38"/>
      <c r="BL197" s="38"/>
      <c r="BM197" s="38"/>
      <c r="BN197" s="38"/>
      <c r="BO197" s="38"/>
      <c r="BP197" s="38"/>
      <c r="BQ197" s="38"/>
      <c r="BR197" s="38"/>
      <c r="BS197" s="38"/>
      <c r="BT197" s="38"/>
      <c r="BU197" s="38"/>
      <c r="BV197" s="38"/>
      <c r="BW197" s="38"/>
      <c r="BX197" s="38"/>
      <c r="BY197" s="38"/>
      <c r="BZ197" s="38"/>
      <c r="CA197" s="38"/>
      <c r="CB197" s="38"/>
      <c r="CC197" s="38"/>
      <c r="CD197" s="38"/>
      <c r="CE197" s="38"/>
      <c r="CF197" s="38"/>
    </row>
    <row r="198" spans="1:84" x14ac:dyDescent="0.3">
      <c r="A198" s="146"/>
      <c r="B198" s="146"/>
      <c r="C198" s="146"/>
      <c r="D198" s="38"/>
      <c r="E198" s="38" t="s">
        <v>33</v>
      </c>
      <c r="F198" s="38"/>
      <c r="G198" s="38"/>
      <c r="H198" s="38"/>
      <c r="I198" s="38"/>
      <c r="J198" s="38"/>
      <c r="K198" s="38"/>
      <c r="L198" s="38"/>
      <c r="M198" s="38"/>
      <c r="N198" s="38"/>
      <c r="O198" s="38"/>
      <c r="P198" s="38"/>
      <c r="Q198" s="38"/>
      <c r="R198" s="38"/>
      <c r="S198" s="38"/>
      <c r="T198" s="38">
        <v>9</v>
      </c>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38"/>
      <c r="BA198" s="38"/>
      <c r="BB198" s="38"/>
      <c r="BC198" s="38"/>
      <c r="BD198" s="38"/>
      <c r="BE198" s="38"/>
      <c r="BF198" s="38"/>
      <c r="BG198" s="38"/>
      <c r="BH198" s="38"/>
      <c r="BI198" s="38"/>
      <c r="BJ198" s="38"/>
      <c r="BK198" s="38"/>
      <c r="BL198" s="38"/>
      <c r="BM198" s="38"/>
      <c r="BN198" s="38"/>
      <c r="BO198" s="38"/>
      <c r="BP198" s="38"/>
      <c r="BQ198" s="38"/>
      <c r="BR198" s="38"/>
      <c r="BS198" s="38"/>
      <c r="BT198" s="38"/>
      <c r="BU198" s="38"/>
      <c r="BV198" s="38"/>
      <c r="BW198" s="38"/>
      <c r="BX198" s="38"/>
      <c r="BY198" s="38"/>
      <c r="BZ198" s="38"/>
      <c r="CA198" s="38"/>
      <c r="CB198" s="38"/>
      <c r="CC198" s="38"/>
      <c r="CD198" s="38"/>
      <c r="CE198" s="38"/>
      <c r="CF198" s="38"/>
    </row>
    <row r="199" spans="1:84" x14ac:dyDescent="0.3">
      <c r="A199" s="146"/>
      <c r="B199" s="146"/>
      <c r="C199" s="146"/>
      <c r="D199" s="38"/>
      <c r="E199" s="38" t="s">
        <v>68</v>
      </c>
      <c r="F199" s="38"/>
      <c r="G199" s="38"/>
      <c r="H199" s="38"/>
      <c r="I199" s="38"/>
      <c r="J199" s="38"/>
      <c r="K199" s="38"/>
      <c r="L199" s="38"/>
      <c r="M199" s="38"/>
      <c r="N199" s="38"/>
      <c r="O199" s="38"/>
      <c r="P199" s="38"/>
      <c r="Q199" s="38"/>
      <c r="R199" s="38"/>
      <c r="S199" s="38"/>
      <c r="T199" s="38">
        <v>33</v>
      </c>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38"/>
      <c r="BA199" s="38"/>
      <c r="BB199" s="38"/>
      <c r="BC199" s="38"/>
      <c r="BD199" s="38"/>
      <c r="BE199" s="38"/>
      <c r="BF199" s="38"/>
      <c r="BG199" s="38"/>
      <c r="BH199" s="38"/>
      <c r="BI199" s="38"/>
      <c r="BJ199" s="38"/>
      <c r="BK199" s="38"/>
      <c r="BL199" s="38"/>
      <c r="BM199" s="38"/>
      <c r="BN199" s="38"/>
      <c r="BO199" s="38"/>
      <c r="BP199" s="38"/>
      <c r="BQ199" s="38"/>
      <c r="BR199" s="38"/>
      <c r="BS199" s="38"/>
      <c r="BT199" s="38"/>
      <c r="BU199" s="38"/>
      <c r="BV199" s="38"/>
      <c r="BW199" s="38"/>
      <c r="BX199" s="38"/>
      <c r="BY199" s="38"/>
      <c r="BZ199" s="38"/>
      <c r="CA199" s="38"/>
      <c r="CB199" s="38"/>
      <c r="CC199" s="38"/>
      <c r="CD199" s="38"/>
      <c r="CE199" s="38"/>
      <c r="CF199" s="38"/>
    </row>
    <row r="200" spans="1:84" x14ac:dyDescent="0.3">
      <c r="A200" s="146"/>
      <c r="B200" s="146"/>
      <c r="C200" s="146"/>
      <c r="D200" s="38"/>
      <c r="E200" s="38" t="s">
        <v>85</v>
      </c>
      <c r="F200" s="38"/>
      <c r="G200" s="38"/>
      <c r="H200" s="38"/>
      <c r="I200" s="38"/>
      <c r="J200" s="38"/>
      <c r="K200" s="38"/>
      <c r="L200" s="38"/>
      <c r="M200" s="38"/>
      <c r="N200" s="38"/>
      <c r="O200" s="38"/>
      <c r="P200" s="38"/>
      <c r="Q200" s="38"/>
      <c r="R200" s="38"/>
      <c r="S200" s="38"/>
      <c r="T200" s="38">
        <v>50</v>
      </c>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38"/>
      <c r="BA200" s="38"/>
      <c r="BB200" s="38"/>
      <c r="BC200" s="38"/>
      <c r="BD200" s="38"/>
      <c r="BE200" s="38"/>
      <c r="BF200" s="38"/>
      <c r="BG200" s="38"/>
      <c r="BH200" s="38"/>
      <c r="BI200" s="38"/>
      <c r="BJ200" s="38"/>
      <c r="BK200" s="38"/>
      <c r="BL200" s="38"/>
      <c r="BM200" s="38"/>
      <c r="BN200" s="38"/>
      <c r="BO200" s="38"/>
      <c r="BP200" s="38"/>
      <c r="BQ200" s="38"/>
      <c r="BR200" s="38"/>
      <c r="BS200" s="38"/>
      <c r="BT200" s="38"/>
      <c r="BU200" s="38"/>
      <c r="BV200" s="38"/>
      <c r="BW200" s="38"/>
      <c r="BX200" s="38"/>
      <c r="BY200" s="38"/>
      <c r="BZ200" s="38"/>
      <c r="CA200" s="38"/>
      <c r="CB200" s="38"/>
      <c r="CC200" s="38"/>
      <c r="CD200" s="38"/>
      <c r="CE200" s="38"/>
      <c r="CF200" s="38"/>
    </row>
    <row r="201" spans="1:84" x14ac:dyDescent="0.3">
      <c r="A201" s="146"/>
      <c r="B201" s="146"/>
      <c r="C201" s="146"/>
      <c r="D201" s="38"/>
      <c r="E201" s="38" t="s">
        <v>42</v>
      </c>
      <c r="F201" s="38"/>
      <c r="G201" s="38"/>
      <c r="H201" s="38"/>
      <c r="I201" s="38"/>
      <c r="J201" s="38"/>
      <c r="K201" s="38"/>
      <c r="L201" s="38"/>
      <c r="M201" s="38"/>
      <c r="N201" s="38"/>
      <c r="O201" s="38"/>
      <c r="P201" s="38"/>
      <c r="Q201" s="38"/>
      <c r="R201" s="38"/>
      <c r="S201" s="38"/>
      <c r="T201" s="38"/>
      <c r="U201" s="38">
        <v>15</v>
      </c>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38"/>
      <c r="BA201" s="38"/>
      <c r="BB201" s="38"/>
      <c r="BC201" s="38"/>
      <c r="BD201" s="38"/>
      <c r="BE201" s="38"/>
      <c r="BF201" s="38"/>
      <c r="BG201" s="38"/>
      <c r="BH201" s="38"/>
      <c r="BI201" s="38"/>
      <c r="BJ201" s="38"/>
      <c r="BK201" s="38"/>
      <c r="BL201" s="38"/>
      <c r="BM201" s="38"/>
      <c r="BN201" s="38"/>
      <c r="BO201" s="38"/>
      <c r="BP201" s="38"/>
      <c r="BQ201" s="38"/>
      <c r="BR201" s="38"/>
      <c r="BS201" s="38"/>
      <c r="BT201" s="38"/>
      <c r="BU201" s="38"/>
      <c r="BV201" s="38"/>
      <c r="BW201" s="38"/>
      <c r="BX201" s="38"/>
      <c r="BY201" s="38"/>
      <c r="BZ201" s="38"/>
      <c r="CA201" s="38"/>
      <c r="CB201" s="38"/>
      <c r="CC201" s="38"/>
      <c r="CD201" s="38"/>
      <c r="CE201" s="38"/>
      <c r="CF201" s="38"/>
    </row>
    <row r="202" spans="1:84" x14ac:dyDescent="0.3">
      <c r="A202" s="146"/>
      <c r="B202" s="146"/>
      <c r="C202" s="146"/>
      <c r="D202" s="38"/>
      <c r="E202" s="38" t="s">
        <v>20</v>
      </c>
      <c r="F202" s="38"/>
      <c r="G202" s="38"/>
      <c r="H202" s="38"/>
      <c r="I202" s="38"/>
      <c r="J202" s="38"/>
      <c r="K202" s="38"/>
      <c r="L202" s="38"/>
      <c r="M202" s="38"/>
      <c r="N202" s="38"/>
      <c r="O202" s="38"/>
      <c r="P202" s="38"/>
      <c r="Q202" s="38"/>
      <c r="R202" s="38"/>
      <c r="S202" s="38"/>
      <c r="T202" s="38"/>
      <c r="U202" s="38"/>
      <c r="V202" s="38">
        <v>2</v>
      </c>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38"/>
      <c r="BA202" s="38"/>
      <c r="BB202" s="38"/>
      <c r="BC202" s="38"/>
      <c r="BD202" s="38"/>
      <c r="BE202" s="38"/>
      <c r="BF202" s="38"/>
      <c r="BG202" s="38"/>
      <c r="BH202" s="38"/>
      <c r="BI202" s="38"/>
      <c r="BJ202" s="38"/>
      <c r="BK202" s="38"/>
      <c r="BL202" s="38"/>
      <c r="BM202" s="38"/>
      <c r="BN202" s="38"/>
      <c r="BO202" s="38"/>
      <c r="BP202" s="38"/>
      <c r="BQ202" s="38"/>
      <c r="BR202" s="38"/>
      <c r="BS202" s="38"/>
      <c r="BT202" s="38"/>
      <c r="BU202" s="38"/>
      <c r="BV202" s="38"/>
      <c r="BW202" s="38"/>
      <c r="BX202" s="38"/>
      <c r="BY202" s="38"/>
      <c r="BZ202" s="38"/>
      <c r="CA202" s="38"/>
      <c r="CB202" s="38"/>
      <c r="CC202" s="38"/>
      <c r="CD202" s="38"/>
      <c r="CE202" s="38"/>
      <c r="CF202" s="38"/>
    </row>
    <row r="203" spans="1:84" x14ac:dyDescent="0.3">
      <c r="A203" s="146"/>
      <c r="B203" s="146"/>
      <c r="C203" s="146"/>
      <c r="D203" s="38"/>
      <c r="E203" s="38" t="s">
        <v>44</v>
      </c>
      <c r="F203" s="38"/>
      <c r="G203" s="38"/>
      <c r="H203" s="38"/>
      <c r="I203" s="38"/>
      <c r="J203" s="38"/>
      <c r="K203" s="38"/>
      <c r="L203" s="38"/>
      <c r="M203" s="38"/>
      <c r="N203" s="38"/>
      <c r="O203" s="38"/>
      <c r="P203" s="38"/>
      <c r="Q203" s="38"/>
      <c r="R203" s="38"/>
      <c r="S203" s="38"/>
      <c r="T203" s="38"/>
      <c r="U203" s="38"/>
      <c r="V203" s="38">
        <v>16</v>
      </c>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38"/>
      <c r="BA203" s="38"/>
      <c r="BB203" s="38"/>
      <c r="BC203" s="38"/>
      <c r="BD203" s="38"/>
      <c r="BE203" s="38"/>
      <c r="BF203" s="38"/>
      <c r="BG203" s="38"/>
      <c r="BH203" s="38"/>
      <c r="BI203" s="38"/>
      <c r="BJ203" s="38"/>
      <c r="BK203" s="38"/>
      <c r="BL203" s="38"/>
      <c r="BM203" s="38"/>
      <c r="BN203" s="38"/>
      <c r="BO203" s="38"/>
      <c r="BP203" s="38"/>
      <c r="BQ203" s="38"/>
      <c r="BR203" s="38"/>
      <c r="BS203" s="38"/>
      <c r="BT203" s="38"/>
      <c r="BU203" s="38"/>
      <c r="BV203" s="38"/>
      <c r="BW203" s="38"/>
      <c r="BX203" s="38"/>
      <c r="BY203" s="38"/>
      <c r="BZ203" s="38"/>
      <c r="CA203" s="38"/>
      <c r="CB203" s="38"/>
      <c r="CC203" s="38"/>
      <c r="CD203" s="38"/>
      <c r="CE203" s="38"/>
      <c r="CF203" s="38"/>
    </row>
    <row r="204" spans="1:84" x14ac:dyDescent="0.3">
      <c r="A204" s="146"/>
      <c r="B204" s="146"/>
      <c r="C204" s="146"/>
      <c r="D204" s="38"/>
      <c r="E204" s="38" t="s">
        <v>62</v>
      </c>
      <c r="F204" s="38"/>
      <c r="G204" s="38"/>
      <c r="H204" s="38"/>
      <c r="I204" s="38"/>
      <c r="J204" s="38"/>
      <c r="K204" s="38"/>
      <c r="L204" s="38"/>
      <c r="M204" s="38"/>
      <c r="N204" s="38"/>
      <c r="O204" s="38"/>
      <c r="P204" s="38"/>
      <c r="Q204" s="38"/>
      <c r="R204" s="38"/>
      <c r="S204" s="38"/>
      <c r="T204" s="38"/>
      <c r="U204" s="38"/>
      <c r="V204" s="38">
        <v>29</v>
      </c>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38"/>
      <c r="BA204" s="38"/>
      <c r="BB204" s="38"/>
      <c r="BC204" s="38"/>
      <c r="BD204" s="38"/>
      <c r="BE204" s="38"/>
      <c r="BF204" s="38"/>
      <c r="BG204" s="38"/>
      <c r="BH204" s="38"/>
      <c r="BI204" s="38"/>
      <c r="BJ204" s="38"/>
      <c r="BK204" s="38"/>
      <c r="BL204" s="38"/>
      <c r="BM204" s="38"/>
      <c r="BN204" s="38"/>
      <c r="BO204" s="38"/>
      <c r="BP204" s="38"/>
      <c r="BQ204" s="38"/>
      <c r="BR204" s="38"/>
      <c r="BS204" s="38"/>
      <c r="BT204" s="38"/>
      <c r="BU204" s="38"/>
      <c r="BV204" s="38"/>
      <c r="BW204" s="38"/>
      <c r="BX204" s="38"/>
      <c r="BY204" s="38"/>
      <c r="BZ204" s="38"/>
      <c r="CA204" s="38"/>
      <c r="CB204" s="38"/>
      <c r="CC204" s="38"/>
      <c r="CD204" s="38"/>
      <c r="CE204" s="38"/>
      <c r="CF204" s="38"/>
    </row>
    <row r="205" spans="1:84" x14ac:dyDescent="0.3">
      <c r="A205" s="146"/>
      <c r="B205" s="146"/>
      <c r="C205" s="146"/>
      <c r="D205" s="38"/>
      <c r="E205" s="38" t="s">
        <v>68</v>
      </c>
      <c r="F205" s="38"/>
      <c r="G205" s="38"/>
      <c r="H205" s="38"/>
      <c r="I205" s="38"/>
      <c r="J205" s="38"/>
      <c r="K205" s="38"/>
      <c r="L205" s="38"/>
      <c r="M205" s="38"/>
      <c r="N205" s="38"/>
      <c r="O205" s="38"/>
      <c r="P205" s="38"/>
      <c r="Q205" s="38"/>
      <c r="R205" s="38"/>
      <c r="S205" s="38"/>
      <c r="T205" s="38"/>
      <c r="U205" s="38"/>
      <c r="V205" s="38">
        <v>34</v>
      </c>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38"/>
      <c r="BA205" s="38"/>
      <c r="BB205" s="38"/>
      <c r="BC205" s="38"/>
      <c r="BD205" s="38"/>
      <c r="BE205" s="38"/>
      <c r="BF205" s="38"/>
      <c r="BG205" s="38"/>
      <c r="BH205" s="38"/>
      <c r="BI205" s="38"/>
      <c r="BJ205" s="38"/>
      <c r="BK205" s="38"/>
      <c r="BL205" s="38"/>
      <c r="BM205" s="38"/>
      <c r="BN205" s="38"/>
      <c r="BO205" s="38"/>
      <c r="BP205" s="38"/>
      <c r="BQ205" s="38"/>
      <c r="BR205" s="38"/>
      <c r="BS205" s="38"/>
      <c r="BT205" s="38"/>
      <c r="BU205" s="38"/>
      <c r="BV205" s="38"/>
      <c r="BW205" s="38"/>
      <c r="BX205" s="38"/>
      <c r="BY205" s="38"/>
      <c r="BZ205" s="38"/>
      <c r="CA205" s="38"/>
      <c r="CB205" s="38"/>
      <c r="CC205" s="38"/>
      <c r="CD205" s="38"/>
      <c r="CE205" s="38"/>
      <c r="CF205" s="38"/>
    </row>
    <row r="206" spans="1:84" x14ac:dyDescent="0.3">
      <c r="A206" s="146"/>
      <c r="B206" s="146"/>
      <c r="C206" s="146"/>
      <c r="D206" s="38"/>
      <c r="E206" s="38" t="s">
        <v>75</v>
      </c>
      <c r="F206" s="38"/>
      <c r="G206" s="38"/>
      <c r="H206" s="38"/>
      <c r="I206" s="38"/>
      <c r="J206" s="38"/>
      <c r="K206" s="38"/>
      <c r="L206" s="38"/>
      <c r="M206" s="38"/>
      <c r="N206" s="38"/>
      <c r="O206" s="38"/>
      <c r="P206" s="38"/>
      <c r="Q206" s="38"/>
      <c r="R206" s="38"/>
      <c r="S206" s="38"/>
      <c r="T206" s="38"/>
      <c r="U206" s="38"/>
      <c r="V206" s="38"/>
      <c r="W206" s="38">
        <v>41</v>
      </c>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38"/>
      <c r="BA206" s="38"/>
      <c r="BB206" s="38"/>
      <c r="BC206" s="38"/>
      <c r="BD206" s="38"/>
      <c r="BE206" s="38"/>
      <c r="BF206" s="38"/>
      <c r="BG206" s="38"/>
      <c r="BH206" s="38"/>
      <c r="BI206" s="38"/>
      <c r="BJ206" s="38"/>
      <c r="BK206" s="38"/>
      <c r="BL206" s="38"/>
      <c r="BM206" s="38"/>
      <c r="BN206" s="38"/>
      <c r="BO206" s="38"/>
      <c r="BP206" s="38"/>
      <c r="BQ206" s="38"/>
      <c r="BR206" s="38"/>
      <c r="BS206" s="38"/>
      <c r="BT206" s="38"/>
      <c r="BU206" s="38"/>
      <c r="BV206" s="38"/>
      <c r="BW206" s="38"/>
      <c r="BX206" s="38"/>
      <c r="BY206" s="38"/>
      <c r="BZ206" s="38"/>
      <c r="CA206" s="38"/>
      <c r="CB206" s="38"/>
      <c r="CC206" s="38"/>
      <c r="CD206" s="38"/>
      <c r="CE206" s="38"/>
      <c r="CF206" s="38"/>
    </row>
    <row r="207" spans="1:84" x14ac:dyDescent="0.3">
      <c r="A207" s="146"/>
      <c r="B207" s="146"/>
      <c r="C207" s="146"/>
      <c r="D207" s="38"/>
      <c r="E207" s="38" t="s">
        <v>102</v>
      </c>
      <c r="F207" s="38"/>
      <c r="G207" s="38"/>
      <c r="H207" s="38"/>
      <c r="I207" s="38"/>
      <c r="J207" s="38"/>
      <c r="K207" s="38"/>
      <c r="L207" s="38"/>
      <c r="M207" s="38"/>
      <c r="N207" s="38"/>
      <c r="O207" s="38"/>
      <c r="P207" s="38"/>
      <c r="Q207" s="38"/>
      <c r="R207" s="38"/>
      <c r="S207" s="38"/>
      <c r="T207" s="38"/>
      <c r="U207" s="38"/>
      <c r="V207" s="38"/>
      <c r="W207" s="38"/>
      <c r="X207" s="38">
        <v>75</v>
      </c>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38"/>
      <c r="BA207" s="38"/>
      <c r="BB207" s="38"/>
      <c r="BC207" s="38"/>
      <c r="BD207" s="38"/>
      <c r="BE207" s="38"/>
      <c r="BF207" s="38"/>
      <c r="BG207" s="38"/>
      <c r="BH207" s="38"/>
      <c r="BI207" s="38"/>
      <c r="BJ207" s="38"/>
      <c r="BK207" s="38"/>
      <c r="BL207" s="38"/>
      <c r="BM207" s="38"/>
      <c r="BN207" s="38"/>
      <c r="BO207" s="38"/>
      <c r="BP207" s="38"/>
      <c r="BQ207" s="38"/>
      <c r="BR207" s="38"/>
      <c r="BS207" s="38"/>
      <c r="BT207" s="38"/>
      <c r="BU207" s="38"/>
      <c r="BV207" s="38"/>
      <c r="BW207" s="38"/>
      <c r="BX207" s="38"/>
      <c r="BY207" s="38"/>
      <c r="BZ207" s="38"/>
      <c r="CA207" s="38"/>
      <c r="CB207" s="38"/>
      <c r="CC207" s="38"/>
      <c r="CD207" s="38"/>
      <c r="CE207" s="38"/>
      <c r="CF207" s="38"/>
    </row>
    <row r="208" spans="1:84" x14ac:dyDescent="0.3">
      <c r="A208" s="146"/>
      <c r="B208" s="146"/>
      <c r="C208" s="146"/>
      <c r="D208" s="38"/>
      <c r="E208" s="38" t="s">
        <v>109</v>
      </c>
      <c r="F208" s="38"/>
      <c r="G208" s="38"/>
      <c r="H208" s="38"/>
      <c r="I208" s="38"/>
      <c r="J208" s="38"/>
      <c r="K208" s="38"/>
      <c r="L208" s="38"/>
      <c r="M208" s="38"/>
      <c r="N208" s="38"/>
      <c r="O208" s="38"/>
      <c r="P208" s="38"/>
      <c r="Q208" s="38"/>
      <c r="R208" s="38"/>
      <c r="S208" s="38"/>
      <c r="T208" s="38"/>
      <c r="U208" s="38"/>
      <c r="V208" s="38"/>
      <c r="W208" s="38"/>
      <c r="X208" s="38"/>
      <c r="Y208" s="38">
        <v>68</v>
      </c>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38"/>
      <c r="BA208" s="38"/>
      <c r="BB208" s="38"/>
      <c r="BC208" s="38"/>
      <c r="BD208" s="38"/>
      <c r="BE208" s="38"/>
      <c r="BF208" s="38"/>
      <c r="BG208" s="38"/>
      <c r="BH208" s="38"/>
      <c r="BI208" s="38"/>
      <c r="BJ208" s="38"/>
      <c r="BK208" s="38"/>
      <c r="BL208" s="38"/>
      <c r="BM208" s="38"/>
      <c r="BN208" s="38"/>
      <c r="BO208" s="38"/>
      <c r="BP208" s="38"/>
      <c r="BQ208" s="38"/>
      <c r="BR208" s="38"/>
      <c r="BS208" s="38"/>
      <c r="BT208" s="38"/>
      <c r="BU208" s="38"/>
      <c r="BV208" s="38"/>
      <c r="BW208" s="38"/>
      <c r="BX208" s="38"/>
      <c r="BY208" s="38"/>
      <c r="BZ208" s="38"/>
      <c r="CA208" s="38"/>
      <c r="CB208" s="38"/>
      <c r="CC208" s="38"/>
      <c r="CD208" s="38"/>
      <c r="CE208" s="38"/>
      <c r="CF208" s="38"/>
    </row>
    <row r="209" spans="1:84" x14ac:dyDescent="0.3">
      <c r="A209" s="146"/>
      <c r="B209" s="146"/>
      <c r="C209" s="146"/>
      <c r="D209" s="38"/>
      <c r="E209" s="38" t="s">
        <v>63</v>
      </c>
      <c r="F209" s="38"/>
      <c r="G209" s="38"/>
      <c r="H209" s="38"/>
      <c r="I209" s="38"/>
      <c r="J209" s="38"/>
      <c r="K209" s="38"/>
      <c r="L209" s="38"/>
      <c r="M209" s="38"/>
      <c r="N209" s="38"/>
      <c r="O209" s="38"/>
      <c r="P209" s="38"/>
      <c r="Q209" s="38"/>
      <c r="R209" s="38"/>
      <c r="S209" s="38"/>
      <c r="T209" s="38"/>
      <c r="U209" s="38"/>
      <c r="V209" s="38"/>
      <c r="W209" s="38"/>
      <c r="X209" s="38"/>
      <c r="Y209" s="38"/>
      <c r="Z209" s="38">
        <v>30</v>
      </c>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38"/>
      <c r="BA209" s="38"/>
      <c r="BB209" s="38"/>
      <c r="BC209" s="38"/>
      <c r="BD209" s="38"/>
      <c r="BE209" s="38"/>
      <c r="BF209" s="38"/>
      <c r="BG209" s="38"/>
      <c r="BH209" s="38"/>
      <c r="BI209" s="38"/>
      <c r="BJ209" s="38"/>
      <c r="BK209" s="38"/>
      <c r="BL209" s="38"/>
      <c r="BM209" s="38"/>
      <c r="BN209" s="38"/>
      <c r="BO209" s="38"/>
      <c r="BP209" s="38"/>
      <c r="BQ209" s="38"/>
      <c r="BR209" s="38"/>
      <c r="BS209" s="38"/>
      <c r="BT209" s="38"/>
      <c r="BU209" s="38"/>
      <c r="BV209" s="38"/>
      <c r="BW209" s="38"/>
      <c r="BX209" s="38"/>
      <c r="BY209" s="38"/>
      <c r="BZ209" s="38"/>
      <c r="CA209" s="38"/>
      <c r="CB209" s="38"/>
      <c r="CC209" s="38"/>
      <c r="CD209" s="38"/>
      <c r="CE209" s="38"/>
      <c r="CF209" s="38"/>
    </row>
    <row r="210" spans="1:84" x14ac:dyDescent="0.3">
      <c r="A210" s="146"/>
      <c r="B210" s="146"/>
      <c r="C210" s="146"/>
      <c r="D210" s="38"/>
      <c r="E210" s="38" t="s">
        <v>79</v>
      </c>
      <c r="F210" s="38"/>
      <c r="G210" s="38"/>
      <c r="H210" s="38"/>
      <c r="I210" s="38"/>
      <c r="J210" s="38"/>
      <c r="K210" s="38"/>
      <c r="L210" s="38"/>
      <c r="M210" s="38"/>
      <c r="N210" s="38"/>
      <c r="O210" s="38"/>
      <c r="P210" s="38"/>
      <c r="Q210" s="38"/>
      <c r="R210" s="38"/>
      <c r="S210" s="38"/>
      <c r="T210" s="38"/>
      <c r="U210" s="38"/>
      <c r="V210" s="38"/>
      <c r="W210" s="38"/>
      <c r="X210" s="38"/>
      <c r="Y210" s="38"/>
      <c r="Z210" s="38"/>
      <c r="AA210" s="38">
        <v>44</v>
      </c>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38"/>
      <c r="BA210" s="38"/>
      <c r="BB210" s="38"/>
      <c r="BC210" s="38"/>
      <c r="BD210" s="38"/>
      <c r="BE210" s="38"/>
      <c r="BF210" s="38"/>
      <c r="BG210" s="38"/>
      <c r="BH210" s="38"/>
      <c r="BI210" s="38"/>
      <c r="BJ210" s="38"/>
      <c r="BK210" s="38"/>
      <c r="BL210" s="38"/>
      <c r="BM210" s="38"/>
      <c r="BN210" s="38"/>
      <c r="BO210" s="38"/>
      <c r="BP210" s="38"/>
      <c r="BQ210" s="38"/>
      <c r="BR210" s="38"/>
      <c r="BS210" s="38"/>
      <c r="BT210" s="38"/>
      <c r="BU210" s="38"/>
      <c r="BV210" s="38"/>
      <c r="BW210" s="38"/>
      <c r="BX210" s="38"/>
      <c r="BY210" s="38"/>
      <c r="BZ210" s="38"/>
      <c r="CA210" s="38"/>
      <c r="CB210" s="38"/>
      <c r="CC210" s="38"/>
      <c r="CD210" s="38"/>
      <c r="CE210" s="38"/>
      <c r="CF210" s="38"/>
    </row>
    <row r="211" spans="1:84" x14ac:dyDescent="0.3">
      <c r="A211" s="146"/>
      <c r="B211" s="146"/>
      <c r="C211" s="146"/>
      <c r="D211" s="38"/>
      <c r="E211" s="38" t="s">
        <v>81</v>
      </c>
      <c r="F211" s="38"/>
      <c r="G211" s="38"/>
      <c r="H211" s="38"/>
      <c r="I211" s="38"/>
      <c r="J211" s="38"/>
      <c r="K211" s="38"/>
      <c r="L211" s="38"/>
      <c r="M211" s="38"/>
      <c r="N211" s="38"/>
      <c r="O211" s="38"/>
      <c r="P211" s="38"/>
      <c r="Q211" s="38"/>
      <c r="R211" s="38"/>
      <c r="S211" s="38"/>
      <c r="T211" s="38"/>
      <c r="U211" s="38"/>
      <c r="V211" s="38"/>
      <c r="W211" s="38"/>
      <c r="X211" s="38"/>
      <c r="Y211" s="38"/>
      <c r="Z211" s="38"/>
      <c r="AA211" s="38"/>
      <c r="AB211" s="38">
        <v>47</v>
      </c>
      <c r="AC211" s="38"/>
      <c r="AD211" s="38"/>
      <c r="AE211" s="38"/>
      <c r="AF211" s="38"/>
      <c r="AG211" s="38"/>
      <c r="AH211" s="38"/>
      <c r="AI211" s="38"/>
      <c r="AJ211" s="38"/>
      <c r="AK211" s="38"/>
      <c r="AL211" s="38"/>
      <c r="AM211" s="38"/>
      <c r="AN211" s="38"/>
      <c r="AO211" s="38"/>
      <c r="AP211" s="38"/>
      <c r="AQ211" s="38"/>
      <c r="AR211" s="38"/>
      <c r="AS211" s="38"/>
      <c r="AT211" s="38"/>
      <c r="AU211" s="38"/>
      <c r="AV211" s="38"/>
      <c r="AW211" s="38"/>
      <c r="AX211" s="38"/>
      <c r="AY211" s="38"/>
      <c r="AZ211" s="38"/>
      <c r="BA211" s="38"/>
      <c r="BB211" s="38"/>
      <c r="BC211" s="38"/>
      <c r="BD211" s="38"/>
      <c r="BE211" s="38"/>
      <c r="BF211" s="38"/>
      <c r="BG211" s="38"/>
      <c r="BH211" s="38"/>
      <c r="BI211" s="38"/>
      <c r="BJ211" s="38"/>
      <c r="BK211" s="38"/>
      <c r="BL211" s="38"/>
      <c r="BM211" s="38"/>
      <c r="BN211" s="38"/>
      <c r="BO211" s="38"/>
      <c r="BP211" s="38"/>
      <c r="BQ211" s="38"/>
      <c r="BR211" s="38"/>
      <c r="BS211" s="38"/>
      <c r="BT211" s="38"/>
      <c r="BU211" s="38"/>
      <c r="BV211" s="38"/>
      <c r="BW211" s="38"/>
      <c r="BX211" s="38"/>
      <c r="BY211" s="38"/>
      <c r="BZ211" s="38"/>
      <c r="CA211" s="38"/>
      <c r="CB211" s="38"/>
      <c r="CC211" s="38"/>
      <c r="CD211" s="38"/>
      <c r="CE211" s="38"/>
      <c r="CF211" s="38"/>
    </row>
    <row r="212" spans="1:84" x14ac:dyDescent="0.3">
      <c r="A212" s="146"/>
      <c r="B212" s="146"/>
      <c r="C212" s="146"/>
      <c r="D212" s="38"/>
      <c r="E212" s="38" t="s">
        <v>92</v>
      </c>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v>57</v>
      </c>
      <c r="AD212" s="38"/>
      <c r="AE212" s="38"/>
      <c r="AF212" s="38"/>
      <c r="AG212" s="38"/>
      <c r="AH212" s="38"/>
      <c r="AI212" s="38"/>
      <c r="AJ212" s="38"/>
      <c r="AK212" s="38"/>
      <c r="AL212" s="38"/>
      <c r="AM212" s="38"/>
      <c r="AN212" s="38"/>
      <c r="AO212" s="38"/>
      <c r="AP212" s="38"/>
      <c r="AQ212" s="38"/>
      <c r="AR212" s="38"/>
      <c r="AS212" s="38"/>
      <c r="AT212" s="38"/>
      <c r="AU212" s="38"/>
      <c r="AV212" s="38"/>
      <c r="AW212" s="38"/>
      <c r="AX212" s="38"/>
      <c r="AY212" s="38"/>
      <c r="AZ212" s="38"/>
      <c r="BA212" s="38"/>
      <c r="BB212" s="38"/>
      <c r="BC212" s="38"/>
      <c r="BD212" s="38"/>
      <c r="BE212" s="38"/>
      <c r="BF212" s="38"/>
      <c r="BG212" s="38"/>
      <c r="BH212" s="38"/>
      <c r="BI212" s="38"/>
      <c r="BJ212" s="38"/>
      <c r="BK212" s="38"/>
      <c r="BL212" s="38"/>
      <c r="BM212" s="38"/>
      <c r="BN212" s="38"/>
      <c r="BO212" s="38"/>
      <c r="BP212" s="38"/>
      <c r="BQ212" s="38"/>
      <c r="BR212" s="38"/>
      <c r="BS212" s="38"/>
      <c r="BT212" s="38"/>
      <c r="BU212" s="38"/>
      <c r="BV212" s="38"/>
      <c r="BW212" s="38"/>
      <c r="BX212" s="38"/>
      <c r="BY212" s="38"/>
      <c r="BZ212" s="38"/>
      <c r="CA212" s="38"/>
      <c r="CB212" s="38"/>
      <c r="CC212" s="38"/>
      <c r="CD212" s="38"/>
      <c r="CE212" s="38"/>
      <c r="CF212" s="38"/>
    </row>
    <row r="213" spans="1:84" x14ac:dyDescent="0.3">
      <c r="A213" s="146"/>
      <c r="B213" s="146"/>
      <c r="C213" s="146"/>
      <c r="D213" s="38"/>
      <c r="E213" s="38" t="s">
        <v>53</v>
      </c>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v>22</v>
      </c>
      <c r="AE213" s="38"/>
      <c r="AF213" s="38"/>
      <c r="AG213" s="38"/>
      <c r="AH213" s="38"/>
      <c r="AI213" s="38"/>
      <c r="AJ213" s="38"/>
      <c r="AK213" s="38"/>
      <c r="AL213" s="38"/>
      <c r="AM213" s="38"/>
      <c r="AN213" s="38"/>
      <c r="AO213" s="38"/>
      <c r="AP213" s="38"/>
      <c r="AQ213" s="38"/>
      <c r="AR213" s="38"/>
      <c r="AS213" s="38"/>
      <c r="AT213" s="38"/>
      <c r="AU213" s="38"/>
      <c r="AV213" s="38"/>
      <c r="AW213" s="38"/>
      <c r="AX213" s="38"/>
      <c r="AY213" s="38"/>
      <c r="AZ213" s="38"/>
      <c r="BA213" s="38"/>
      <c r="BB213" s="38"/>
      <c r="BC213" s="38"/>
      <c r="BD213" s="38"/>
      <c r="BE213" s="38"/>
      <c r="BF213" s="38"/>
      <c r="BG213" s="38"/>
      <c r="BH213" s="38"/>
      <c r="BI213" s="38"/>
      <c r="BJ213" s="38"/>
      <c r="BK213" s="38"/>
      <c r="BL213" s="38"/>
      <c r="BM213" s="38"/>
      <c r="BN213" s="38"/>
      <c r="BO213" s="38"/>
      <c r="BP213" s="38"/>
      <c r="BQ213" s="38"/>
      <c r="BR213" s="38"/>
      <c r="BS213" s="38"/>
      <c r="BT213" s="38"/>
      <c r="BU213" s="38"/>
      <c r="BV213" s="38"/>
      <c r="BW213" s="38"/>
      <c r="BX213" s="38"/>
      <c r="BY213" s="38"/>
      <c r="BZ213" s="38"/>
      <c r="CA213" s="38"/>
      <c r="CB213" s="38"/>
      <c r="CC213" s="38"/>
      <c r="CD213" s="38"/>
      <c r="CE213" s="38"/>
      <c r="CF213" s="38"/>
    </row>
    <row r="214" spans="1:84" x14ac:dyDescent="0.3">
      <c r="A214" s="146"/>
      <c r="B214" s="146"/>
      <c r="C214" s="146"/>
      <c r="D214" s="38"/>
      <c r="E214" s="38" t="s">
        <v>70</v>
      </c>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v>37</v>
      </c>
      <c r="AF214" s="38"/>
      <c r="AG214" s="38"/>
      <c r="AH214" s="38"/>
      <c r="AI214" s="38"/>
      <c r="AJ214" s="38"/>
      <c r="AK214" s="38"/>
      <c r="AL214" s="38"/>
      <c r="AM214" s="38"/>
      <c r="AN214" s="38"/>
      <c r="AO214" s="38"/>
      <c r="AP214" s="38"/>
      <c r="AQ214" s="38"/>
      <c r="AR214" s="38"/>
      <c r="AS214" s="38"/>
      <c r="AT214" s="38"/>
      <c r="AU214" s="38"/>
      <c r="AV214" s="38"/>
      <c r="AW214" s="38"/>
      <c r="AX214" s="38"/>
      <c r="AY214" s="38"/>
      <c r="AZ214" s="38"/>
      <c r="BA214" s="38"/>
      <c r="BB214" s="38"/>
      <c r="BC214" s="38"/>
      <c r="BD214" s="38"/>
      <c r="BE214" s="38"/>
      <c r="BF214" s="38"/>
      <c r="BG214" s="38"/>
      <c r="BH214" s="38"/>
      <c r="BI214" s="38"/>
      <c r="BJ214" s="38"/>
      <c r="BK214" s="38"/>
      <c r="BL214" s="38"/>
      <c r="BM214" s="38"/>
      <c r="BN214" s="38"/>
      <c r="BO214" s="38"/>
      <c r="BP214" s="38"/>
      <c r="BQ214" s="38"/>
      <c r="BR214" s="38"/>
      <c r="BS214" s="38"/>
      <c r="BT214" s="38"/>
      <c r="BU214" s="38"/>
      <c r="BV214" s="38"/>
      <c r="BW214" s="38"/>
      <c r="BX214" s="38"/>
      <c r="BY214" s="38"/>
      <c r="BZ214" s="38"/>
      <c r="CA214" s="38"/>
      <c r="CB214" s="38"/>
      <c r="CC214" s="38"/>
      <c r="CD214" s="38"/>
      <c r="CE214" s="38"/>
      <c r="CF214" s="38"/>
    </row>
    <row r="215" spans="1:84" x14ac:dyDescent="0.3">
      <c r="A215" s="146"/>
      <c r="B215" s="146"/>
      <c r="C215" s="146"/>
      <c r="D215" s="38"/>
      <c r="E215" s="38" t="s">
        <v>66</v>
      </c>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v>32</v>
      </c>
      <c r="AG215" s="38"/>
      <c r="AH215" s="38"/>
      <c r="AI215" s="38"/>
      <c r="AJ215" s="38"/>
      <c r="AK215" s="38"/>
      <c r="AL215" s="38"/>
      <c r="AM215" s="38"/>
      <c r="AN215" s="38"/>
      <c r="AO215" s="38"/>
      <c r="AP215" s="38"/>
      <c r="AQ215" s="38"/>
      <c r="AR215" s="38"/>
      <c r="AS215" s="38"/>
      <c r="AT215" s="38"/>
      <c r="AU215" s="38"/>
      <c r="AV215" s="38"/>
      <c r="AW215" s="38"/>
      <c r="AX215" s="38"/>
      <c r="AY215" s="38"/>
      <c r="AZ215" s="38"/>
      <c r="BA215" s="38"/>
      <c r="BB215" s="38"/>
      <c r="BC215" s="38"/>
      <c r="BD215" s="38"/>
      <c r="BE215" s="38"/>
      <c r="BF215" s="38"/>
      <c r="BG215" s="38"/>
      <c r="BH215" s="38"/>
      <c r="BI215" s="38"/>
      <c r="BJ215" s="38"/>
      <c r="BK215" s="38"/>
      <c r="BL215" s="38"/>
      <c r="BM215" s="38"/>
      <c r="BN215" s="38"/>
      <c r="BO215" s="38"/>
      <c r="BP215" s="38"/>
      <c r="BQ215" s="38"/>
      <c r="BR215" s="38"/>
      <c r="BS215" s="38"/>
      <c r="BT215" s="38"/>
      <c r="BU215" s="38"/>
      <c r="BV215" s="38"/>
      <c r="BW215" s="38"/>
      <c r="BX215" s="38"/>
      <c r="BY215" s="38"/>
      <c r="BZ215" s="38"/>
      <c r="CA215" s="38"/>
      <c r="CB215" s="38"/>
      <c r="CC215" s="38"/>
      <c r="CD215" s="38"/>
      <c r="CE215" s="38"/>
      <c r="CF215" s="38"/>
    </row>
    <row r="216" spans="1:84" x14ac:dyDescent="0.3">
      <c r="A216" s="146"/>
      <c r="B216" s="146"/>
      <c r="C216" s="146"/>
      <c r="D216" s="38"/>
      <c r="E216" s="38" t="s">
        <v>24</v>
      </c>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v>4</v>
      </c>
      <c r="AH216" s="38"/>
      <c r="AI216" s="38"/>
      <c r="AJ216" s="38"/>
      <c r="AK216" s="38"/>
      <c r="AL216" s="38"/>
      <c r="AM216" s="38"/>
      <c r="AN216" s="38"/>
      <c r="AO216" s="38"/>
      <c r="AP216" s="38"/>
      <c r="AQ216" s="38"/>
      <c r="AR216" s="38"/>
      <c r="AS216" s="38"/>
      <c r="AT216" s="38"/>
      <c r="AU216" s="38"/>
      <c r="AV216" s="38"/>
      <c r="AW216" s="38"/>
      <c r="AX216" s="38"/>
      <c r="AY216" s="38"/>
      <c r="AZ216" s="38"/>
      <c r="BA216" s="38"/>
      <c r="BB216" s="38"/>
      <c r="BC216" s="38"/>
      <c r="BD216" s="38"/>
      <c r="BE216" s="38"/>
      <c r="BF216" s="38"/>
      <c r="BG216" s="38"/>
      <c r="BH216" s="38"/>
      <c r="BI216" s="38"/>
      <c r="BJ216" s="38"/>
      <c r="BK216" s="38"/>
      <c r="BL216" s="38"/>
      <c r="BM216" s="38"/>
      <c r="BN216" s="38"/>
      <c r="BO216" s="38"/>
      <c r="BP216" s="38"/>
      <c r="BQ216" s="38"/>
      <c r="BR216" s="38"/>
      <c r="BS216" s="38"/>
      <c r="BT216" s="38"/>
      <c r="BU216" s="38"/>
      <c r="BV216" s="38"/>
      <c r="BW216" s="38"/>
      <c r="BX216" s="38"/>
      <c r="BY216" s="38"/>
      <c r="BZ216" s="38"/>
      <c r="CA216" s="38"/>
      <c r="CB216" s="38"/>
      <c r="CC216" s="38"/>
      <c r="CD216" s="38"/>
      <c r="CE216" s="38"/>
      <c r="CF216" s="38"/>
    </row>
    <row r="217" spans="1:84" x14ac:dyDescent="0.3">
      <c r="A217" s="146"/>
      <c r="B217" s="146"/>
      <c r="C217" s="146"/>
      <c r="D217" s="38"/>
      <c r="E217" s="38" t="s">
        <v>44</v>
      </c>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v>17</v>
      </c>
      <c r="AH217" s="38"/>
      <c r="AI217" s="38"/>
      <c r="AJ217" s="38"/>
      <c r="AK217" s="38"/>
      <c r="AL217" s="38"/>
      <c r="AM217" s="38"/>
      <c r="AN217" s="38"/>
      <c r="AO217" s="38"/>
      <c r="AP217" s="38"/>
      <c r="AQ217" s="38"/>
      <c r="AR217" s="38"/>
      <c r="AS217" s="38"/>
      <c r="AT217" s="38"/>
      <c r="AU217" s="38"/>
      <c r="AV217" s="38"/>
      <c r="AW217" s="38"/>
      <c r="AX217" s="38"/>
      <c r="AY217" s="38"/>
      <c r="AZ217" s="38"/>
      <c r="BA217" s="38"/>
      <c r="BB217" s="38"/>
      <c r="BC217" s="38"/>
      <c r="BD217" s="38"/>
      <c r="BE217" s="38"/>
      <c r="BF217" s="38"/>
      <c r="BG217" s="38"/>
      <c r="BH217" s="38"/>
      <c r="BI217" s="38"/>
      <c r="BJ217" s="38"/>
      <c r="BK217" s="38"/>
      <c r="BL217" s="38"/>
      <c r="BM217" s="38"/>
      <c r="BN217" s="38"/>
      <c r="BO217" s="38"/>
      <c r="BP217" s="38"/>
      <c r="BQ217" s="38"/>
      <c r="BR217" s="38"/>
      <c r="BS217" s="38"/>
      <c r="BT217" s="38"/>
      <c r="BU217" s="38"/>
      <c r="BV217" s="38"/>
      <c r="BW217" s="38"/>
      <c r="BX217" s="38"/>
      <c r="BY217" s="38"/>
      <c r="BZ217" s="38"/>
      <c r="CA217" s="38"/>
      <c r="CB217" s="38"/>
      <c r="CC217" s="38"/>
      <c r="CD217" s="38"/>
      <c r="CE217" s="38"/>
      <c r="CF217" s="38"/>
    </row>
    <row r="218" spans="1:84" x14ac:dyDescent="0.3">
      <c r="A218" s="146"/>
      <c r="B218" s="146"/>
      <c r="C218" s="146"/>
      <c r="D218" s="38"/>
      <c r="E218" s="38" t="s">
        <v>82</v>
      </c>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v>48</v>
      </c>
      <c r="AH218" s="38"/>
      <c r="AI218" s="38"/>
      <c r="AJ218" s="38"/>
      <c r="AK218" s="38"/>
      <c r="AL218" s="38"/>
      <c r="AM218" s="38"/>
      <c r="AN218" s="38"/>
      <c r="AO218" s="38"/>
      <c r="AP218" s="38"/>
      <c r="AQ218" s="38"/>
      <c r="AR218" s="38"/>
      <c r="AS218" s="38"/>
      <c r="AT218" s="38"/>
      <c r="AU218" s="38"/>
      <c r="AV218" s="38"/>
      <c r="AW218" s="38"/>
      <c r="AX218" s="38"/>
      <c r="AY218" s="38"/>
      <c r="AZ218" s="38"/>
      <c r="BA218" s="38"/>
      <c r="BB218" s="38"/>
      <c r="BC218" s="38"/>
      <c r="BD218" s="38"/>
      <c r="BE218" s="38"/>
      <c r="BF218" s="38"/>
      <c r="BG218" s="38"/>
      <c r="BH218" s="38"/>
      <c r="BI218" s="38"/>
      <c r="BJ218" s="38"/>
      <c r="BK218" s="38"/>
      <c r="BL218" s="38"/>
      <c r="BM218" s="38"/>
      <c r="BN218" s="38"/>
      <c r="BO218" s="38"/>
      <c r="BP218" s="38"/>
      <c r="BQ218" s="38"/>
      <c r="BR218" s="38"/>
      <c r="BS218" s="38"/>
      <c r="BT218" s="38"/>
      <c r="BU218" s="38"/>
      <c r="BV218" s="38"/>
      <c r="BW218" s="38"/>
      <c r="BX218" s="38"/>
      <c r="BY218" s="38"/>
      <c r="BZ218" s="38"/>
      <c r="CA218" s="38"/>
      <c r="CB218" s="38"/>
      <c r="CC218" s="38"/>
      <c r="CD218" s="38"/>
      <c r="CE218" s="38"/>
      <c r="CF218" s="38"/>
    </row>
    <row r="219" spans="1:84" x14ac:dyDescent="0.3">
      <c r="A219" s="146"/>
      <c r="B219" s="146"/>
      <c r="C219" s="146"/>
      <c r="D219" s="38"/>
      <c r="E219" s="38" t="s">
        <v>83</v>
      </c>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c r="AH219" s="38">
        <v>49</v>
      </c>
      <c r="AI219" s="38"/>
      <c r="AJ219" s="38"/>
      <c r="AK219" s="38"/>
      <c r="AL219" s="38"/>
      <c r="AM219" s="38"/>
      <c r="AN219" s="38"/>
      <c r="AO219" s="38"/>
      <c r="AP219" s="38"/>
      <c r="AQ219" s="38"/>
      <c r="AR219" s="38"/>
      <c r="AS219" s="38"/>
      <c r="AT219" s="38"/>
      <c r="AU219" s="38"/>
      <c r="AV219" s="38"/>
      <c r="AW219" s="38"/>
      <c r="AX219" s="38"/>
      <c r="AY219" s="38"/>
      <c r="AZ219" s="38"/>
      <c r="BA219" s="38"/>
      <c r="BB219" s="38"/>
      <c r="BC219" s="38"/>
      <c r="BD219" s="38"/>
      <c r="BE219" s="38"/>
      <c r="BF219" s="38"/>
      <c r="BG219" s="38"/>
      <c r="BH219" s="38"/>
      <c r="BI219" s="38"/>
      <c r="BJ219" s="38"/>
      <c r="BK219" s="38"/>
      <c r="BL219" s="38"/>
      <c r="BM219" s="38"/>
      <c r="BN219" s="38"/>
      <c r="BO219" s="38"/>
      <c r="BP219" s="38"/>
      <c r="BQ219" s="38"/>
      <c r="BR219" s="38"/>
      <c r="BS219" s="38"/>
      <c r="BT219" s="38"/>
      <c r="BU219" s="38"/>
      <c r="BV219" s="38"/>
      <c r="BW219" s="38"/>
      <c r="BX219" s="38"/>
      <c r="BY219" s="38"/>
      <c r="BZ219" s="38"/>
      <c r="CA219" s="38"/>
      <c r="CB219" s="38"/>
      <c r="CC219" s="38"/>
      <c r="CD219" s="38"/>
      <c r="CE219" s="38"/>
      <c r="CF219" s="38"/>
    </row>
    <row r="220" spans="1:84" x14ac:dyDescent="0.3">
      <c r="A220" s="146"/>
      <c r="B220" s="146"/>
      <c r="C220" s="146"/>
      <c r="D220" s="38"/>
      <c r="E220" s="38" t="s">
        <v>59</v>
      </c>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38"/>
      <c r="AG220" s="38"/>
      <c r="AH220" s="38"/>
      <c r="AI220" s="38">
        <v>26</v>
      </c>
      <c r="AJ220" s="38"/>
      <c r="AK220" s="38"/>
      <c r="AL220" s="38"/>
      <c r="AM220" s="38"/>
      <c r="AN220" s="38"/>
      <c r="AO220" s="38"/>
      <c r="AP220" s="38"/>
      <c r="AQ220" s="38"/>
      <c r="AR220" s="38"/>
      <c r="AS220" s="38"/>
      <c r="AT220" s="38"/>
      <c r="AU220" s="38"/>
      <c r="AV220" s="38"/>
      <c r="AW220" s="38"/>
      <c r="AX220" s="38"/>
      <c r="AY220" s="38"/>
      <c r="AZ220" s="38"/>
      <c r="BA220" s="38"/>
      <c r="BB220" s="38"/>
      <c r="BC220" s="38"/>
      <c r="BD220" s="38"/>
      <c r="BE220" s="38"/>
      <c r="BF220" s="38"/>
      <c r="BG220" s="38"/>
      <c r="BH220" s="38"/>
      <c r="BI220" s="38"/>
      <c r="BJ220" s="38"/>
      <c r="BK220" s="38"/>
      <c r="BL220" s="38"/>
      <c r="BM220" s="38"/>
      <c r="BN220" s="38"/>
      <c r="BO220" s="38"/>
      <c r="BP220" s="38"/>
      <c r="BQ220" s="38"/>
      <c r="BR220" s="38"/>
      <c r="BS220" s="38"/>
      <c r="BT220" s="38"/>
      <c r="BU220" s="38"/>
      <c r="BV220" s="38"/>
      <c r="BW220" s="38"/>
      <c r="BX220" s="38"/>
      <c r="BY220" s="38"/>
      <c r="BZ220" s="38"/>
      <c r="CA220" s="38"/>
      <c r="CB220" s="38"/>
      <c r="CC220" s="38"/>
      <c r="CD220" s="38"/>
      <c r="CE220" s="38"/>
      <c r="CF220" s="38"/>
    </row>
    <row r="221" spans="1:84" x14ac:dyDescent="0.3">
      <c r="A221" s="146"/>
      <c r="B221" s="146"/>
      <c r="C221" s="146"/>
      <c r="D221" s="38"/>
      <c r="E221" s="38" t="s">
        <v>86</v>
      </c>
      <c r="F221" s="38"/>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c r="AH221" s="38"/>
      <c r="AI221" s="38"/>
      <c r="AJ221" s="38">
        <v>51</v>
      </c>
      <c r="AK221" s="38"/>
      <c r="AL221" s="38"/>
      <c r="AM221" s="38"/>
      <c r="AN221" s="38"/>
      <c r="AO221" s="38"/>
      <c r="AP221" s="38"/>
      <c r="AQ221" s="38"/>
      <c r="AR221" s="38"/>
      <c r="AS221" s="38"/>
      <c r="AT221" s="38"/>
      <c r="AU221" s="38"/>
      <c r="AV221" s="38"/>
      <c r="AW221" s="38"/>
      <c r="AX221" s="38"/>
      <c r="AY221" s="38"/>
      <c r="AZ221" s="38"/>
      <c r="BA221" s="38"/>
      <c r="BB221" s="38"/>
      <c r="BC221" s="38"/>
      <c r="BD221" s="38"/>
      <c r="BE221" s="38"/>
      <c r="BF221" s="38"/>
      <c r="BG221" s="38"/>
      <c r="BH221" s="38"/>
      <c r="BI221" s="38"/>
      <c r="BJ221" s="38"/>
      <c r="BK221" s="38"/>
      <c r="BL221" s="38"/>
      <c r="BM221" s="38"/>
      <c r="BN221" s="38"/>
      <c r="BO221" s="38"/>
      <c r="BP221" s="38"/>
      <c r="BQ221" s="38"/>
      <c r="BR221" s="38"/>
      <c r="BS221" s="38"/>
      <c r="BT221" s="38"/>
      <c r="BU221" s="38"/>
      <c r="BV221" s="38"/>
      <c r="BW221" s="38"/>
      <c r="BX221" s="38"/>
      <c r="BY221" s="38"/>
      <c r="BZ221" s="38"/>
      <c r="CA221" s="38"/>
      <c r="CB221" s="38"/>
      <c r="CC221" s="38"/>
      <c r="CD221" s="38"/>
      <c r="CE221" s="38"/>
      <c r="CF221" s="38"/>
    </row>
    <row r="222" spans="1:84" x14ac:dyDescent="0.3">
      <c r="A222" s="146"/>
      <c r="B222" s="146"/>
      <c r="C222" s="146"/>
      <c r="D222" s="38"/>
      <c r="E222" s="38" t="s">
        <v>72</v>
      </c>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c r="AI222" s="38"/>
      <c r="AJ222" s="38"/>
      <c r="AK222" s="38">
        <v>38</v>
      </c>
      <c r="AL222" s="38"/>
      <c r="AM222" s="38"/>
      <c r="AN222" s="38"/>
      <c r="AO222" s="38"/>
      <c r="AP222" s="38"/>
      <c r="AQ222" s="38"/>
      <c r="AR222" s="38"/>
      <c r="AS222" s="38"/>
      <c r="AT222" s="38"/>
      <c r="AU222" s="38"/>
      <c r="AV222" s="38"/>
      <c r="AW222" s="38"/>
      <c r="AX222" s="38"/>
      <c r="AY222" s="38"/>
      <c r="AZ222" s="38"/>
      <c r="BA222" s="38"/>
      <c r="BB222" s="38"/>
      <c r="BC222" s="38"/>
      <c r="BD222" s="38"/>
      <c r="BE222" s="38"/>
      <c r="BF222" s="38"/>
      <c r="BG222" s="38"/>
      <c r="BH222" s="38"/>
      <c r="BI222" s="38"/>
      <c r="BJ222" s="38"/>
      <c r="BK222" s="38"/>
      <c r="BL222" s="38"/>
      <c r="BM222" s="38"/>
      <c r="BN222" s="38"/>
      <c r="BO222" s="38"/>
      <c r="BP222" s="38"/>
      <c r="BQ222" s="38"/>
      <c r="BR222" s="38"/>
      <c r="BS222" s="38"/>
      <c r="BT222" s="38"/>
      <c r="BU222" s="38"/>
      <c r="BV222" s="38"/>
      <c r="BW222" s="38"/>
      <c r="BX222" s="38"/>
      <c r="BY222" s="38"/>
      <c r="BZ222" s="38"/>
      <c r="CA222" s="38"/>
      <c r="CB222" s="38"/>
      <c r="CC222" s="38"/>
      <c r="CD222" s="38"/>
      <c r="CE222" s="38"/>
      <c r="CF222" s="38"/>
    </row>
    <row r="223" spans="1:84" x14ac:dyDescent="0.3">
      <c r="A223" s="146"/>
      <c r="B223" s="146"/>
      <c r="C223" s="146"/>
      <c r="D223" s="38"/>
      <c r="E223" s="38" t="s">
        <v>93</v>
      </c>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c r="AI223" s="38"/>
      <c r="AJ223" s="38"/>
      <c r="AK223" s="38">
        <v>58</v>
      </c>
      <c r="AL223" s="38"/>
      <c r="AM223" s="38"/>
      <c r="AN223" s="38"/>
      <c r="AO223" s="38"/>
      <c r="AP223" s="38"/>
      <c r="AQ223" s="38"/>
      <c r="AR223" s="38"/>
      <c r="AS223" s="38"/>
      <c r="AT223" s="38"/>
      <c r="AU223" s="38"/>
      <c r="AV223" s="38"/>
      <c r="AW223" s="38"/>
      <c r="AX223" s="38"/>
      <c r="AY223" s="38"/>
      <c r="AZ223" s="38"/>
      <c r="BA223" s="38"/>
      <c r="BB223" s="38"/>
      <c r="BC223" s="38"/>
      <c r="BD223" s="38"/>
      <c r="BE223" s="38"/>
      <c r="BF223" s="38"/>
      <c r="BG223" s="38"/>
      <c r="BH223" s="38"/>
      <c r="BI223" s="38"/>
      <c r="BJ223" s="38"/>
      <c r="BK223" s="38"/>
      <c r="BL223" s="38"/>
      <c r="BM223" s="38"/>
      <c r="BN223" s="38"/>
      <c r="BO223" s="38"/>
      <c r="BP223" s="38"/>
      <c r="BQ223" s="38"/>
      <c r="BR223" s="38"/>
      <c r="BS223" s="38"/>
      <c r="BT223" s="38"/>
      <c r="BU223" s="38"/>
      <c r="BV223" s="38"/>
      <c r="BW223" s="38"/>
      <c r="BX223" s="38"/>
      <c r="BY223" s="38"/>
      <c r="BZ223" s="38"/>
      <c r="CA223" s="38"/>
      <c r="CB223" s="38"/>
      <c r="CC223" s="38"/>
      <c r="CD223" s="38"/>
      <c r="CE223" s="38"/>
      <c r="CF223" s="38"/>
    </row>
    <row r="224" spans="1:84" x14ac:dyDescent="0.3">
      <c r="A224" s="146"/>
      <c r="B224" s="146"/>
      <c r="C224" s="146"/>
      <c r="D224" s="38"/>
      <c r="E224" s="38" t="s">
        <v>97</v>
      </c>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c r="AL224" s="38">
        <v>61</v>
      </c>
      <c r="AM224" s="38"/>
      <c r="AN224" s="38"/>
      <c r="AO224" s="38"/>
      <c r="AP224" s="38"/>
      <c r="AQ224" s="38"/>
      <c r="AR224" s="38"/>
      <c r="AS224" s="38"/>
      <c r="AT224" s="38"/>
      <c r="AU224" s="38"/>
      <c r="AV224" s="38"/>
      <c r="AW224" s="38"/>
      <c r="AX224" s="38"/>
      <c r="AY224" s="38"/>
      <c r="AZ224" s="38"/>
      <c r="BA224" s="38"/>
      <c r="BB224" s="38"/>
      <c r="BC224" s="38"/>
      <c r="BD224" s="38"/>
      <c r="BE224" s="38"/>
      <c r="BF224" s="38"/>
      <c r="BG224" s="38"/>
      <c r="BH224" s="38"/>
      <c r="BI224" s="38"/>
      <c r="BJ224" s="38"/>
      <c r="BK224" s="38"/>
      <c r="BL224" s="38"/>
      <c r="BM224" s="38"/>
      <c r="BN224" s="38"/>
      <c r="BO224" s="38"/>
      <c r="BP224" s="38"/>
      <c r="BQ224" s="38"/>
      <c r="BR224" s="38"/>
      <c r="BS224" s="38"/>
      <c r="BT224" s="38"/>
      <c r="BU224" s="38"/>
      <c r="BV224" s="38"/>
      <c r="BW224" s="38"/>
      <c r="BX224" s="38"/>
      <c r="BY224" s="38"/>
      <c r="BZ224" s="38"/>
      <c r="CA224" s="38"/>
      <c r="CB224" s="38"/>
      <c r="CC224" s="38"/>
      <c r="CD224" s="38"/>
      <c r="CE224" s="38"/>
      <c r="CF224" s="38"/>
    </row>
    <row r="225" spans="1:84" x14ac:dyDescent="0.3">
      <c r="A225" s="146"/>
      <c r="B225" s="146"/>
      <c r="C225" s="146"/>
      <c r="D225" s="38"/>
      <c r="E225" s="38" t="s">
        <v>95</v>
      </c>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c r="AM225" s="38">
        <v>60</v>
      </c>
      <c r="AN225" s="38"/>
      <c r="AO225" s="38"/>
      <c r="AP225" s="38"/>
      <c r="AQ225" s="38"/>
      <c r="AR225" s="38"/>
      <c r="AS225" s="38"/>
      <c r="AT225" s="38"/>
      <c r="AU225" s="38"/>
      <c r="AV225" s="38"/>
      <c r="AW225" s="38"/>
      <c r="AX225" s="38"/>
      <c r="AY225" s="38"/>
      <c r="AZ225" s="38"/>
      <c r="BA225" s="38"/>
      <c r="BB225" s="38"/>
      <c r="BC225" s="38"/>
      <c r="BD225" s="38"/>
      <c r="BE225" s="38"/>
      <c r="BF225" s="38"/>
      <c r="BG225" s="38"/>
      <c r="BH225" s="38"/>
      <c r="BI225" s="38"/>
      <c r="BJ225" s="38"/>
      <c r="BK225" s="38"/>
      <c r="BL225" s="38"/>
      <c r="BM225" s="38"/>
      <c r="BN225" s="38"/>
      <c r="BO225" s="38"/>
      <c r="BP225" s="38"/>
      <c r="BQ225" s="38"/>
      <c r="BR225" s="38"/>
      <c r="BS225" s="38"/>
      <c r="BT225" s="38"/>
      <c r="BU225" s="38"/>
      <c r="BV225" s="38"/>
      <c r="BW225" s="38"/>
      <c r="BX225" s="38"/>
      <c r="BY225" s="38"/>
      <c r="BZ225" s="38"/>
      <c r="CA225" s="38"/>
      <c r="CB225" s="38"/>
      <c r="CC225" s="38"/>
      <c r="CD225" s="38"/>
      <c r="CE225" s="38"/>
      <c r="CF225" s="38"/>
    </row>
    <row r="226" spans="1:84" x14ac:dyDescent="0.3">
      <c r="A226" s="146"/>
      <c r="B226" s="146"/>
      <c r="C226" s="146"/>
      <c r="D226" s="38"/>
      <c r="E226" s="38" t="s">
        <v>51</v>
      </c>
      <c r="F226" s="38"/>
      <c r="G226" s="3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c r="AH226" s="38"/>
      <c r="AI226" s="38"/>
      <c r="AJ226" s="38"/>
      <c r="AK226" s="38"/>
      <c r="AL226" s="38"/>
      <c r="AM226" s="38"/>
      <c r="AN226" s="38">
        <v>21</v>
      </c>
      <c r="AO226" s="38"/>
      <c r="AP226" s="38"/>
      <c r="AQ226" s="38"/>
      <c r="AR226" s="38"/>
      <c r="AS226" s="38"/>
      <c r="AT226" s="38"/>
      <c r="AU226" s="38"/>
      <c r="AV226" s="38"/>
      <c r="AW226" s="38"/>
      <c r="AX226" s="38"/>
      <c r="AY226" s="38"/>
      <c r="AZ226" s="38"/>
      <c r="BA226" s="38"/>
      <c r="BB226" s="38"/>
      <c r="BC226" s="38"/>
      <c r="BD226" s="38"/>
      <c r="BE226" s="38"/>
      <c r="BF226" s="38"/>
      <c r="BG226" s="38"/>
      <c r="BH226" s="38"/>
      <c r="BI226" s="38"/>
      <c r="BJ226" s="38"/>
      <c r="BK226" s="38"/>
      <c r="BL226" s="38"/>
      <c r="BM226" s="38"/>
      <c r="BN226" s="38"/>
      <c r="BO226" s="38"/>
      <c r="BP226" s="38"/>
      <c r="BQ226" s="38"/>
      <c r="BR226" s="38"/>
      <c r="BS226" s="38"/>
      <c r="BT226" s="38"/>
      <c r="BU226" s="38"/>
      <c r="BV226" s="38"/>
      <c r="BW226" s="38"/>
      <c r="BX226" s="38"/>
      <c r="BY226" s="38"/>
      <c r="BZ226" s="38"/>
      <c r="CA226" s="38"/>
      <c r="CB226" s="38"/>
      <c r="CC226" s="38"/>
      <c r="CD226" s="38"/>
      <c r="CE226" s="38"/>
      <c r="CF226" s="38"/>
    </row>
    <row r="227" spans="1:84" x14ac:dyDescent="0.3">
      <c r="A227" s="146"/>
      <c r="B227" s="146"/>
      <c r="C227" s="146"/>
      <c r="D227" s="38"/>
      <c r="E227" s="38" t="s">
        <v>61</v>
      </c>
      <c r="F227" s="38"/>
      <c r="G227" s="3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c r="AH227" s="38"/>
      <c r="AI227" s="38"/>
      <c r="AJ227" s="38"/>
      <c r="AK227" s="38"/>
      <c r="AL227" s="38"/>
      <c r="AM227" s="38"/>
      <c r="AN227" s="38">
        <v>27</v>
      </c>
      <c r="AO227" s="38"/>
      <c r="AP227" s="38"/>
      <c r="AQ227" s="38"/>
      <c r="AR227" s="38"/>
      <c r="AS227" s="38"/>
      <c r="AT227" s="38"/>
      <c r="AU227" s="38"/>
      <c r="AV227" s="38"/>
      <c r="AW227" s="38"/>
      <c r="AX227" s="38"/>
      <c r="AY227" s="38"/>
      <c r="AZ227" s="38"/>
      <c r="BA227" s="38"/>
      <c r="BB227" s="38"/>
      <c r="BC227" s="38"/>
      <c r="BD227" s="38"/>
      <c r="BE227" s="38"/>
      <c r="BF227" s="38"/>
      <c r="BG227" s="38"/>
      <c r="BH227" s="38"/>
      <c r="BI227" s="38"/>
      <c r="BJ227" s="38"/>
      <c r="BK227" s="38"/>
      <c r="BL227" s="38"/>
      <c r="BM227" s="38"/>
      <c r="BN227" s="38"/>
      <c r="BO227" s="38"/>
      <c r="BP227" s="38"/>
      <c r="BQ227" s="38"/>
      <c r="BR227" s="38"/>
      <c r="BS227" s="38"/>
      <c r="BT227" s="38"/>
      <c r="BU227" s="38"/>
      <c r="BV227" s="38"/>
      <c r="BW227" s="38"/>
      <c r="BX227" s="38"/>
      <c r="BY227" s="38"/>
      <c r="BZ227" s="38"/>
      <c r="CA227" s="38"/>
      <c r="CB227" s="38"/>
      <c r="CC227" s="38"/>
      <c r="CD227" s="38"/>
      <c r="CE227" s="38"/>
      <c r="CF227" s="38"/>
    </row>
    <row r="228" spans="1:84" x14ac:dyDescent="0.3">
      <c r="A228" s="146"/>
      <c r="B228" s="146"/>
      <c r="C228" s="146"/>
      <c r="D228" s="38"/>
      <c r="E228" s="38" t="s">
        <v>68</v>
      </c>
      <c r="F228" s="38"/>
      <c r="G228" s="3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c r="AH228" s="38"/>
      <c r="AI228" s="38"/>
      <c r="AJ228" s="38"/>
      <c r="AK228" s="38"/>
      <c r="AL228" s="38"/>
      <c r="AM228" s="38"/>
      <c r="AN228" s="38"/>
      <c r="AO228" s="38">
        <v>36</v>
      </c>
      <c r="AP228" s="38"/>
      <c r="AQ228" s="38"/>
      <c r="AR228" s="38"/>
      <c r="AS228" s="38"/>
      <c r="AT228" s="38"/>
      <c r="AU228" s="38"/>
      <c r="AV228" s="38"/>
      <c r="AW228" s="38"/>
      <c r="AX228" s="38"/>
      <c r="AY228" s="38"/>
      <c r="AZ228" s="38"/>
      <c r="BA228" s="38"/>
      <c r="BB228" s="38"/>
      <c r="BC228" s="38"/>
      <c r="BD228" s="38"/>
      <c r="BE228" s="38"/>
      <c r="BF228" s="38"/>
      <c r="BG228" s="38"/>
      <c r="BH228" s="38"/>
      <c r="BI228" s="38"/>
      <c r="BJ228" s="38"/>
      <c r="BK228" s="38"/>
      <c r="BL228" s="38"/>
      <c r="BM228" s="38"/>
      <c r="BN228" s="38"/>
      <c r="BO228" s="38"/>
      <c r="BP228" s="38"/>
      <c r="BQ228" s="38"/>
      <c r="BR228" s="38"/>
      <c r="BS228" s="38"/>
      <c r="BT228" s="38"/>
      <c r="BU228" s="38"/>
      <c r="BV228" s="38"/>
      <c r="BW228" s="38"/>
      <c r="BX228" s="38"/>
      <c r="BY228" s="38"/>
      <c r="BZ228" s="38"/>
      <c r="CA228" s="38"/>
      <c r="CB228" s="38"/>
      <c r="CC228" s="38"/>
      <c r="CD228" s="38"/>
      <c r="CE228" s="38"/>
      <c r="CF228" s="38"/>
    </row>
    <row r="229" spans="1:84" x14ac:dyDescent="0.3">
      <c r="A229" s="146"/>
      <c r="B229" s="146"/>
      <c r="C229" s="146"/>
      <c r="D229" s="38"/>
      <c r="E229" s="38" t="s">
        <v>74</v>
      </c>
      <c r="F229" s="38"/>
      <c r="G229" s="3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c r="AH229" s="38"/>
      <c r="AI229" s="38"/>
      <c r="AJ229" s="38"/>
      <c r="AK229" s="38"/>
      <c r="AL229" s="38"/>
      <c r="AM229" s="38"/>
      <c r="AN229" s="38"/>
      <c r="AO229" s="38">
        <v>40</v>
      </c>
      <c r="AP229" s="38"/>
      <c r="AQ229" s="38"/>
      <c r="AR229" s="38"/>
      <c r="AS229" s="38"/>
      <c r="AT229" s="38"/>
      <c r="AU229" s="38"/>
      <c r="AV229" s="38"/>
      <c r="AW229" s="38"/>
      <c r="AX229" s="38"/>
      <c r="AY229" s="38"/>
      <c r="AZ229" s="38"/>
      <c r="BA229" s="38"/>
      <c r="BB229" s="38"/>
      <c r="BC229" s="38"/>
      <c r="BD229" s="38"/>
      <c r="BE229" s="38"/>
      <c r="BF229" s="38"/>
      <c r="BG229" s="38"/>
      <c r="BH229" s="38"/>
      <c r="BI229" s="38"/>
      <c r="BJ229" s="38"/>
      <c r="BK229" s="38"/>
      <c r="BL229" s="38"/>
      <c r="BM229" s="38"/>
      <c r="BN229" s="38"/>
      <c r="BO229" s="38"/>
      <c r="BP229" s="38"/>
      <c r="BQ229" s="38"/>
      <c r="BR229" s="38"/>
      <c r="BS229" s="38"/>
      <c r="BT229" s="38"/>
      <c r="BU229" s="38"/>
      <c r="BV229" s="38"/>
      <c r="BW229" s="38"/>
      <c r="BX229" s="38"/>
      <c r="BY229" s="38"/>
      <c r="BZ229" s="38"/>
      <c r="CA229" s="38"/>
      <c r="CB229" s="38"/>
      <c r="CC229" s="38"/>
      <c r="CD229" s="38"/>
      <c r="CE229" s="38"/>
      <c r="CF229" s="38"/>
    </row>
    <row r="230" spans="1:84" x14ac:dyDescent="0.3">
      <c r="A230" s="146"/>
      <c r="B230" s="146"/>
      <c r="C230" s="146"/>
      <c r="D230" s="38"/>
      <c r="E230" s="38" t="s">
        <v>91</v>
      </c>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c r="AH230" s="38"/>
      <c r="AI230" s="38"/>
      <c r="AJ230" s="38"/>
      <c r="AK230" s="38"/>
      <c r="AL230" s="38"/>
      <c r="AM230" s="38"/>
      <c r="AN230" s="38"/>
      <c r="AO230" s="38">
        <v>56</v>
      </c>
      <c r="AP230" s="38"/>
      <c r="AQ230" s="38"/>
      <c r="AR230" s="38"/>
      <c r="AS230" s="38"/>
      <c r="AT230" s="38"/>
      <c r="AU230" s="38"/>
      <c r="AV230" s="38"/>
      <c r="AW230" s="38"/>
      <c r="AX230" s="38"/>
      <c r="AY230" s="38"/>
      <c r="AZ230" s="38"/>
      <c r="BA230" s="38"/>
      <c r="BB230" s="38"/>
      <c r="BC230" s="38"/>
      <c r="BD230" s="38"/>
      <c r="BE230" s="38"/>
      <c r="BF230" s="38"/>
      <c r="BG230" s="38"/>
      <c r="BH230" s="38"/>
      <c r="BI230" s="38"/>
      <c r="BJ230" s="38"/>
      <c r="BK230" s="38"/>
      <c r="BL230" s="38"/>
      <c r="BM230" s="38"/>
      <c r="BN230" s="38"/>
      <c r="BO230" s="38"/>
      <c r="BP230" s="38"/>
      <c r="BQ230" s="38"/>
      <c r="BR230" s="38"/>
      <c r="BS230" s="38"/>
      <c r="BT230" s="38"/>
      <c r="BU230" s="38"/>
      <c r="BV230" s="38"/>
      <c r="BW230" s="38"/>
      <c r="BX230" s="38"/>
      <c r="BY230" s="38"/>
      <c r="BZ230" s="38"/>
      <c r="CA230" s="38"/>
      <c r="CB230" s="38"/>
      <c r="CC230" s="38"/>
      <c r="CD230" s="38"/>
      <c r="CE230" s="38"/>
      <c r="CF230" s="38"/>
    </row>
    <row r="231" spans="1:84" x14ac:dyDescent="0.3">
      <c r="A231" s="146"/>
      <c r="B231" s="146"/>
      <c r="C231" s="146"/>
      <c r="D231" s="38"/>
      <c r="E231" s="38" t="s">
        <v>104</v>
      </c>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38"/>
      <c r="AL231" s="38"/>
      <c r="AM231" s="38"/>
      <c r="AN231" s="38"/>
      <c r="AO231" s="38">
        <v>65</v>
      </c>
      <c r="AP231" s="38"/>
      <c r="AQ231" s="38"/>
      <c r="AR231" s="38"/>
      <c r="AS231" s="38"/>
      <c r="AT231" s="38"/>
      <c r="AU231" s="38"/>
      <c r="AV231" s="38"/>
      <c r="AW231" s="38"/>
      <c r="AX231" s="38"/>
      <c r="AY231" s="38"/>
      <c r="AZ231" s="38"/>
      <c r="BA231" s="38"/>
      <c r="BB231" s="38"/>
      <c r="BC231" s="38"/>
      <c r="BD231" s="38"/>
      <c r="BE231" s="38"/>
      <c r="BF231" s="38"/>
      <c r="BG231" s="38"/>
      <c r="BH231" s="38"/>
      <c r="BI231" s="38"/>
      <c r="BJ231" s="38"/>
      <c r="BK231" s="38"/>
      <c r="BL231" s="38"/>
      <c r="BM231" s="38"/>
      <c r="BN231" s="38"/>
      <c r="BO231" s="38"/>
      <c r="BP231" s="38"/>
      <c r="BQ231" s="38"/>
      <c r="BR231" s="38"/>
      <c r="BS231" s="38"/>
      <c r="BT231" s="38"/>
      <c r="BU231" s="38"/>
      <c r="BV231" s="38"/>
      <c r="BW231" s="38"/>
      <c r="BX231" s="38"/>
      <c r="BY231" s="38"/>
      <c r="BZ231" s="38"/>
      <c r="CA231" s="38"/>
      <c r="CB231" s="38"/>
      <c r="CC231" s="38"/>
      <c r="CD231" s="38"/>
      <c r="CE231" s="38"/>
      <c r="CF231" s="38"/>
    </row>
    <row r="232" spans="1:84" x14ac:dyDescent="0.3">
      <c r="A232" s="146"/>
      <c r="B232" s="146"/>
      <c r="C232" s="146"/>
      <c r="D232" s="38"/>
      <c r="E232" s="38" t="s">
        <v>76</v>
      </c>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c r="AI232" s="38"/>
      <c r="AJ232" s="38"/>
      <c r="AK232" s="38"/>
      <c r="AL232" s="38"/>
      <c r="AM232" s="38"/>
      <c r="AN232" s="38"/>
      <c r="AO232" s="38"/>
      <c r="AP232" s="38">
        <v>42</v>
      </c>
      <c r="AQ232" s="38"/>
      <c r="AR232" s="38"/>
      <c r="AS232" s="38"/>
      <c r="AT232" s="38"/>
      <c r="AU232" s="38"/>
      <c r="AV232" s="38"/>
      <c r="AW232" s="38"/>
      <c r="AX232" s="38"/>
      <c r="AY232" s="38"/>
      <c r="AZ232" s="38"/>
      <c r="BA232" s="38"/>
      <c r="BB232" s="38"/>
      <c r="BC232" s="38"/>
      <c r="BD232" s="38"/>
      <c r="BE232" s="38"/>
      <c r="BF232" s="38"/>
      <c r="BG232" s="38"/>
      <c r="BH232" s="38"/>
      <c r="BI232" s="38"/>
      <c r="BJ232" s="38"/>
      <c r="BK232" s="38"/>
      <c r="BL232" s="38"/>
      <c r="BM232" s="38"/>
      <c r="BN232" s="38"/>
      <c r="BO232" s="38"/>
      <c r="BP232" s="38"/>
      <c r="BQ232" s="38"/>
      <c r="BR232" s="38"/>
      <c r="BS232" s="38"/>
      <c r="BT232" s="38"/>
      <c r="BU232" s="38"/>
      <c r="BV232" s="38"/>
      <c r="BW232" s="38"/>
      <c r="BX232" s="38"/>
      <c r="BY232" s="38"/>
      <c r="BZ232" s="38"/>
      <c r="CA232" s="38"/>
      <c r="CB232" s="38"/>
      <c r="CC232" s="38"/>
      <c r="CD232" s="38"/>
      <c r="CE232" s="38"/>
      <c r="CF232" s="38"/>
    </row>
    <row r="233" spans="1:84" x14ac:dyDescent="0.3">
      <c r="A233" s="146"/>
      <c r="B233" s="146"/>
      <c r="C233" s="146"/>
      <c r="D233" s="38"/>
      <c r="E233" s="38" t="s">
        <v>107</v>
      </c>
      <c r="F233" s="38"/>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c r="AF233" s="38"/>
      <c r="AG233" s="38"/>
      <c r="AH233" s="38"/>
      <c r="AI233" s="38"/>
      <c r="AJ233" s="38"/>
      <c r="AK233" s="38"/>
      <c r="AL233" s="38"/>
      <c r="AM233" s="38"/>
      <c r="AN233" s="38"/>
      <c r="AO233" s="38"/>
      <c r="AP233" s="38"/>
      <c r="AQ233" s="38">
        <v>67</v>
      </c>
      <c r="AR233" s="38"/>
      <c r="AS233" s="38"/>
      <c r="AT233" s="38"/>
      <c r="AU233" s="38"/>
      <c r="AV233" s="38"/>
      <c r="AW233" s="38"/>
      <c r="AX233" s="38"/>
      <c r="AY233" s="38"/>
      <c r="AZ233" s="38"/>
      <c r="BA233" s="38"/>
      <c r="BB233" s="38"/>
      <c r="BC233" s="38"/>
      <c r="BD233" s="38"/>
      <c r="BE233" s="38"/>
      <c r="BF233" s="38"/>
      <c r="BG233" s="38"/>
      <c r="BH233" s="38"/>
      <c r="BI233" s="38"/>
      <c r="BJ233" s="38"/>
      <c r="BK233" s="38"/>
      <c r="BL233" s="38"/>
      <c r="BM233" s="38"/>
      <c r="BN233" s="38"/>
      <c r="BO233" s="38"/>
      <c r="BP233" s="38"/>
      <c r="BQ233" s="38"/>
      <c r="BR233" s="38"/>
      <c r="BS233" s="38"/>
      <c r="BT233" s="38"/>
      <c r="BU233" s="38"/>
      <c r="BV233" s="38"/>
      <c r="BW233" s="38"/>
      <c r="BX233" s="38"/>
      <c r="BY233" s="38"/>
      <c r="BZ233" s="38"/>
      <c r="CA233" s="38"/>
      <c r="CB233" s="38"/>
      <c r="CC233" s="38"/>
      <c r="CD233" s="38"/>
      <c r="CE233" s="38"/>
      <c r="CF233" s="38"/>
    </row>
    <row r="234" spans="1:84" x14ac:dyDescent="0.3">
      <c r="A234" s="146"/>
      <c r="B234" s="146"/>
      <c r="C234" s="146"/>
      <c r="D234" s="38"/>
      <c r="E234" s="38" t="s">
        <v>89</v>
      </c>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c r="AI234" s="38"/>
      <c r="AJ234" s="38"/>
      <c r="AK234" s="38"/>
      <c r="AL234" s="38"/>
      <c r="AM234" s="38"/>
      <c r="AN234" s="38"/>
      <c r="AO234" s="38"/>
      <c r="AP234" s="38"/>
      <c r="AQ234" s="38"/>
      <c r="AR234" s="38">
        <v>55</v>
      </c>
      <c r="AS234" s="38"/>
      <c r="AT234" s="38"/>
      <c r="AU234" s="38"/>
      <c r="AV234" s="38"/>
      <c r="AW234" s="38"/>
      <c r="AX234" s="38"/>
      <c r="AY234" s="38"/>
      <c r="AZ234" s="38"/>
      <c r="BA234" s="38"/>
      <c r="BB234" s="38"/>
      <c r="BC234" s="38"/>
      <c r="BD234" s="38"/>
      <c r="BE234" s="38"/>
      <c r="BF234" s="38"/>
      <c r="BG234" s="38"/>
      <c r="BH234" s="38"/>
      <c r="BI234" s="38"/>
      <c r="BJ234" s="38"/>
      <c r="BK234" s="38"/>
      <c r="BL234" s="38"/>
      <c r="BM234" s="38"/>
      <c r="BN234" s="38"/>
      <c r="BO234" s="38"/>
      <c r="BP234" s="38"/>
      <c r="BQ234" s="38"/>
      <c r="BR234" s="38"/>
      <c r="BS234" s="38"/>
      <c r="BT234" s="38"/>
      <c r="BU234" s="38"/>
      <c r="BV234" s="38"/>
      <c r="BW234" s="38"/>
      <c r="BX234" s="38"/>
      <c r="BY234" s="38"/>
      <c r="BZ234" s="38"/>
      <c r="CA234" s="38"/>
      <c r="CB234" s="38"/>
      <c r="CC234" s="38"/>
      <c r="CD234" s="38"/>
      <c r="CE234" s="38"/>
      <c r="CF234" s="38"/>
    </row>
    <row r="235" spans="1:84" x14ac:dyDescent="0.3">
      <c r="A235" s="146"/>
      <c r="B235" s="146"/>
      <c r="C235" s="146"/>
      <c r="D235" s="38"/>
      <c r="E235" s="38" t="s">
        <v>49</v>
      </c>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c r="AM235" s="38"/>
      <c r="AN235" s="38"/>
      <c r="AO235" s="38"/>
      <c r="AP235" s="38"/>
      <c r="AQ235" s="38"/>
      <c r="AR235" s="38"/>
      <c r="AS235" s="38">
        <v>20</v>
      </c>
      <c r="AT235" s="38"/>
      <c r="AU235" s="38"/>
      <c r="AV235" s="38"/>
      <c r="AW235" s="38"/>
      <c r="AX235" s="38"/>
      <c r="AY235" s="38"/>
      <c r="AZ235" s="38"/>
      <c r="BA235" s="38"/>
      <c r="BB235" s="38"/>
      <c r="BC235" s="38"/>
      <c r="BD235" s="38"/>
      <c r="BE235" s="38"/>
      <c r="BF235" s="38"/>
      <c r="BG235" s="38"/>
      <c r="BH235" s="38"/>
      <c r="BI235" s="38"/>
      <c r="BJ235" s="38"/>
      <c r="BK235" s="38"/>
      <c r="BL235" s="38"/>
      <c r="BM235" s="38"/>
      <c r="BN235" s="38"/>
      <c r="BO235" s="38"/>
      <c r="BP235" s="38"/>
      <c r="BQ235" s="38"/>
      <c r="BR235" s="38"/>
      <c r="BS235" s="38"/>
      <c r="BT235" s="38"/>
      <c r="BU235" s="38"/>
      <c r="BV235" s="38"/>
      <c r="BW235" s="38"/>
      <c r="BX235" s="38"/>
      <c r="BY235" s="38"/>
      <c r="BZ235" s="38"/>
      <c r="CA235" s="38"/>
      <c r="CB235" s="38"/>
      <c r="CC235" s="38"/>
      <c r="CD235" s="38"/>
      <c r="CE235" s="38"/>
      <c r="CF235" s="38"/>
    </row>
    <row r="236" spans="1:84" x14ac:dyDescent="0.3">
      <c r="A236" s="146"/>
      <c r="B236" s="146"/>
      <c r="C236" s="146"/>
      <c r="D236" s="38"/>
      <c r="E236" s="38" t="s">
        <v>55</v>
      </c>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c r="AN236" s="38"/>
      <c r="AO236" s="38"/>
      <c r="AP236" s="38"/>
      <c r="AQ236" s="38"/>
      <c r="AR236" s="38"/>
      <c r="AS236" s="38"/>
      <c r="AT236" s="38">
        <v>23</v>
      </c>
      <c r="AU236" s="38"/>
      <c r="AV236" s="38"/>
      <c r="AW236" s="38"/>
      <c r="AX236" s="38"/>
      <c r="AY236" s="38"/>
      <c r="AZ236" s="38"/>
      <c r="BA236" s="38"/>
      <c r="BB236" s="38"/>
      <c r="BC236" s="38"/>
      <c r="BD236" s="38"/>
      <c r="BE236" s="38"/>
      <c r="BF236" s="38"/>
      <c r="BG236" s="38"/>
      <c r="BH236" s="38"/>
      <c r="BI236" s="38"/>
      <c r="BJ236" s="38"/>
      <c r="BK236" s="38"/>
      <c r="BL236" s="38"/>
      <c r="BM236" s="38"/>
      <c r="BN236" s="38"/>
      <c r="BO236" s="38"/>
      <c r="BP236" s="38"/>
      <c r="BQ236" s="38"/>
      <c r="BR236" s="38"/>
      <c r="BS236" s="38"/>
      <c r="BT236" s="38"/>
      <c r="BU236" s="38"/>
      <c r="BV236" s="38"/>
      <c r="BW236" s="38"/>
      <c r="BX236" s="38"/>
      <c r="BY236" s="38"/>
      <c r="BZ236" s="38"/>
      <c r="CA236" s="38"/>
      <c r="CB236" s="38"/>
      <c r="CC236" s="38"/>
      <c r="CD236" s="38"/>
      <c r="CE236" s="38"/>
      <c r="CF236" s="38"/>
    </row>
    <row r="237" spans="1:84" x14ac:dyDescent="0.3">
      <c r="A237" s="146"/>
      <c r="B237" s="146"/>
      <c r="C237" s="146"/>
      <c r="D237" s="38"/>
      <c r="E237" s="38" t="s">
        <v>57</v>
      </c>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c r="AM237" s="38"/>
      <c r="AN237" s="38"/>
      <c r="AO237" s="38"/>
      <c r="AP237" s="38"/>
      <c r="AQ237" s="38"/>
      <c r="AR237" s="38"/>
      <c r="AS237" s="38"/>
      <c r="AT237" s="38">
        <v>24</v>
      </c>
      <c r="AU237" s="38"/>
      <c r="AV237" s="38"/>
      <c r="AW237" s="38"/>
      <c r="AX237" s="38"/>
      <c r="AY237" s="38"/>
      <c r="AZ237" s="38"/>
      <c r="BA237" s="38"/>
      <c r="BB237" s="38"/>
      <c r="BC237" s="38"/>
      <c r="BD237" s="38"/>
      <c r="BE237" s="38"/>
      <c r="BF237" s="38"/>
      <c r="BG237" s="38"/>
      <c r="BH237" s="38"/>
      <c r="BI237" s="38"/>
      <c r="BJ237" s="38"/>
      <c r="BK237" s="38"/>
      <c r="BL237" s="38"/>
      <c r="BM237" s="38"/>
      <c r="BN237" s="38"/>
      <c r="BO237" s="38"/>
      <c r="BP237" s="38"/>
      <c r="BQ237" s="38"/>
      <c r="BR237" s="38"/>
      <c r="BS237" s="38"/>
      <c r="BT237" s="38"/>
      <c r="BU237" s="38"/>
      <c r="BV237" s="38"/>
      <c r="BW237" s="38"/>
      <c r="BX237" s="38"/>
      <c r="BY237" s="38"/>
      <c r="BZ237" s="38"/>
      <c r="CA237" s="38"/>
      <c r="CB237" s="38"/>
      <c r="CC237" s="38"/>
      <c r="CD237" s="38"/>
      <c r="CE237" s="38"/>
      <c r="CF237" s="38"/>
    </row>
    <row r="238" spans="1:84" x14ac:dyDescent="0.3">
      <c r="A238" s="146"/>
      <c r="B238" s="146"/>
      <c r="C238" s="146"/>
      <c r="D238" s="38"/>
      <c r="E238" s="38" t="s">
        <v>61</v>
      </c>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c r="AN238" s="38"/>
      <c r="AO238" s="38"/>
      <c r="AP238" s="38"/>
      <c r="AQ238" s="38"/>
      <c r="AR238" s="38"/>
      <c r="AS238" s="38"/>
      <c r="AT238" s="38">
        <v>28</v>
      </c>
      <c r="AU238" s="38"/>
      <c r="AV238" s="38"/>
      <c r="AW238" s="38"/>
      <c r="AX238" s="38"/>
      <c r="AY238" s="38"/>
      <c r="AZ238" s="38"/>
      <c r="BA238" s="38"/>
      <c r="BB238" s="38"/>
      <c r="BC238" s="38"/>
      <c r="BD238" s="38"/>
      <c r="BE238" s="38"/>
      <c r="BF238" s="38"/>
      <c r="BG238" s="38"/>
      <c r="BH238" s="38"/>
      <c r="BI238" s="38"/>
      <c r="BJ238" s="38"/>
      <c r="BK238" s="38"/>
      <c r="BL238" s="38"/>
      <c r="BM238" s="38"/>
      <c r="BN238" s="38"/>
      <c r="BO238" s="38"/>
      <c r="BP238" s="38"/>
      <c r="BQ238" s="38"/>
      <c r="BR238" s="38"/>
      <c r="BS238" s="38"/>
      <c r="BT238" s="38"/>
      <c r="BU238" s="38"/>
      <c r="BV238" s="38"/>
      <c r="BW238" s="38"/>
      <c r="BX238" s="38"/>
      <c r="BY238" s="38"/>
      <c r="BZ238" s="38"/>
      <c r="CA238" s="38"/>
      <c r="CB238" s="38"/>
      <c r="CC238" s="38"/>
      <c r="CD238" s="38"/>
      <c r="CE238" s="38"/>
      <c r="CF238" s="38"/>
    </row>
    <row r="239" spans="1:84" x14ac:dyDescent="0.3">
      <c r="A239" s="146"/>
      <c r="B239" s="146"/>
      <c r="C239" s="146"/>
      <c r="D239" s="38"/>
      <c r="E239" s="38" t="s">
        <v>80</v>
      </c>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c r="AM239" s="38"/>
      <c r="AN239" s="38"/>
      <c r="AO239" s="38"/>
      <c r="AP239" s="38"/>
      <c r="AQ239" s="38"/>
      <c r="AR239" s="38"/>
      <c r="AS239" s="38"/>
      <c r="AT239" s="38">
        <v>46</v>
      </c>
      <c r="AU239" s="38"/>
      <c r="AV239" s="38"/>
      <c r="AW239" s="38"/>
      <c r="AX239" s="38"/>
      <c r="AY239" s="38"/>
      <c r="AZ239" s="38"/>
      <c r="BA239" s="38"/>
      <c r="BB239" s="38"/>
      <c r="BC239" s="38"/>
      <c r="BD239" s="38"/>
      <c r="BE239" s="38"/>
      <c r="BF239" s="38"/>
      <c r="BG239" s="38"/>
      <c r="BH239" s="38"/>
      <c r="BI239" s="38"/>
      <c r="BJ239" s="38"/>
      <c r="BK239" s="38"/>
      <c r="BL239" s="38"/>
      <c r="BM239" s="38"/>
      <c r="BN239" s="38"/>
      <c r="BO239" s="38"/>
      <c r="BP239" s="38"/>
      <c r="BQ239" s="38"/>
      <c r="BR239" s="38"/>
      <c r="BS239" s="38"/>
      <c r="BT239" s="38"/>
      <c r="BU239" s="38"/>
      <c r="BV239" s="38"/>
      <c r="BW239" s="38"/>
      <c r="BX239" s="38"/>
      <c r="BY239" s="38"/>
      <c r="BZ239" s="38"/>
      <c r="CA239" s="38"/>
      <c r="CB239" s="38"/>
      <c r="CC239" s="38"/>
      <c r="CD239" s="38"/>
      <c r="CE239" s="38"/>
      <c r="CF239" s="38"/>
    </row>
    <row r="240" spans="1:84" x14ac:dyDescent="0.3">
      <c r="A240" s="146"/>
      <c r="B240" s="146"/>
      <c r="C240" s="146"/>
      <c r="D240" s="38"/>
      <c r="E240" s="38" t="s">
        <v>87</v>
      </c>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c r="AJ240" s="38"/>
      <c r="AK240" s="38"/>
      <c r="AL240" s="38"/>
      <c r="AM240" s="38"/>
      <c r="AN240" s="38"/>
      <c r="AO240" s="38"/>
      <c r="AP240" s="38"/>
      <c r="AQ240" s="38"/>
      <c r="AR240" s="38"/>
      <c r="AS240" s="38"/>
      <c r="AT240" s="38">
        <v>52</v>
      </c>
      <c r="AU240" s="38"/>
      <c r="AV240" s="38"/>
      <c r="AW240" s="38"/>
      <c r="AX240" s="38"/>
      <c r="AY240" s="38"/>
      <c r="AZ240" s="38"/>
      <c r="BA240" s="38"/>
      <c r="BB240" s="38"/>
      <c r="BC240" s="38"/>
      <c r="BD240" s="38"/>
      <c r="BE240" s="38"/>
      <c r="BF240" s="38"/>
      <c r="BG240" s="38"/>
      <c r="BH240" s="38"/>
      <c r="BI240" s="38"/>
      <c r="BJ240" s="38"/>
      <c r="BK240" s="38"/>
      <c r="BL240" s="38"/>
      <c r="BM240" s="38"/>
      <c r="BN240" s="38"/>
      <c r="BO240" s="38"/>
      <c r="BP240" s="38"/>
      <c r="BQ240" s="38"/>
      <c r="BR240" s="38"/>
      <c r="BS240" s="38"/>
      <c r="BT240" s="38"/>
      <c r="BU240" s="38"/>
      <c r="BV240" s="38"/>
      <c r="BW240" s="38"/>
      <c r="BX240" s="38"/>
      <c r="BY240" s="38"/>
      <c r="BZ240" s="38"/>
      <c r="CA240" s="38"/>
      <c r="CB240" s="38"/>
      <c r="CC240" s="38"/>
      <c r="CD240" s="38"/>
      <c r="CE240" s="38"/>
      <c r="CF240" s="38"/>
    </row>
    <row r="241" spans="1:84" x14ac:dyDescent="0.3">
      <c r="A241" s="146"/>
      <c r="B241" s="146"/>
      <c r="C241" s="146"/>
      <c r="D241" s="38"/>
      <c r="E241" s="38" t="s">
        <v>114</v>
      </c>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c r="AJ241" s="38"/>
      <c r="AK241" s="38"/>
      <c r="AL241" s="38"/>
      <c r="AM241" s="38"/>
      <c r="AN241" s="38"/>
      <c r="AO241" s="38"/>
      <c r="AP241" s="38"/>
      <c r="AQ241" s="38"/>
      <c r="AR241" s="38"/>
      <c r="AS241" s="38"/>
      <c r="AT241" s="38">
        <v>72</v>
      </c>
      <c r="AU241" s="38"/>
      <c r="AV241" s="38"/>
      <c r="AW241" s="38"/>
      <c r="AX241" s="38"/>
      <c r="AY241" s="38"/>
      <c r="AZ241" s="38"/>
      <c r="BA241" s="38"/>
      <c r="BB241" s="38"/>
      <c r="BC241" s="38"/>
      <c r="BD241" s="38"/>
      <c r="BE241" s="38"/>
      <c r="BF241" s="38"/>
      <c r="BG241" s="38"/>
      <c r="BH241" s="38"/>
      <c r="BI241" s="38"/>
      <c r="BJ241" s="38"/>
      <c r="BK241" s="38"/>
      <c r="BL241" s="38"/>
      <c r="BM241" s="38"/>
      <c r="BN241" s="38"/>
      <c r="BO241" s="38"/>
      <c r="BP241" s="38"/>
      <c r="BQ241" s="38"/>
      <c r="BR241" s="38"/>
      <c r="BS241" s="38"/>
      <c r="BT241" s="38"/>
      <c r="BU241" s="38"/>
      <c r="BV241" s="38"/>
      <c r="BW241" s="38"/>
      <c r="BX241" s="38"/>
      <c r="BY241" s="38"/>
      <c r="BZ241" s="38"/>
      <c r="CA241" s="38"/>
      <c r="CB241" s="38"/>
      <c r="CC241" s="38"/>
      <c r="CD241" s="38"/>
      <c r="CE241" s="38"/>
      <c r="CF241" s="38"/>
    </row>
    <row r="242" spans="1:84" x14ac:dyDescent="0.3">
      <c r="A242" s="146"/>
      <c r="B242" s="146"/>
      <c r="C242" s="146"/>
      <c r="D242" s="38"/>
      <c r="E242" s="38" t="s">
        <v>145</v>
      </c>
      <c r="F242" s="38"/>
      <c r="G242" s="38"/>
      <c r="H242" s="38">
        <v>77</v>
      </c>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c r="AH242" s="38"/>
      <c r="AI242" s="38"/>
      <c r="AJ242" s="38"/>
      <c r="AK242" s="38"/>
      <c r="AL242" s="38"/>
      <c r="AM242" s="38"/>
      <c r="AN242" s="38"/>
      <c r="AO242" s="38"/>
      <c r="AP242" s="38"/>
      <c r="AQ242" s="38"/>
      <c r="AR242" s="38"/>
      <c r="AS242" s="38"/>
      <c r="AT242" s="38"/>
      <c r="AU242" s="38"/>
      <c r="AV242" s="38"/>
      <c r="AW242" s="38"/>
      <c r="AX242" s="38"/>
      <c r="AY242" s="38"/>
      <c r="AZ242" s="38"/>
      <c r="BA242" s="38"/>
      <c r="BB242" s="38"/>
      <c r="BC242" s="38"/>
      <c r="BD242" s="38"/>
      <c r="BE242" s="38"/>
      <c r="BF242" s="38"/>
      <c r="BG242" s="38"/>
      <c r="BH242" s="38"/>
      <c r="BI242" s="38"/>
      <c r="BJ242" s="38"/>
      <c r="BK242" s="38"/>
      <c r="BL242" s="38"/>
      <c r="BM242" s="38"/>
      <c r="BN242" s="38"/>
      <c r="BO242" s="38"/>
      <c r="BP242" s="38"/>
      <c r="BQ242" s="38"/>
      <c r="BR242" s="38"/>
      <c r="BS242" s="38"/>
      <c r="BT242" s="38"/>
      <c r="BU242" s="38"/>
      <c r="BV242" s="38"/>
      <c r="BW242" s="38"/>
      <c r="BX242" s="38"/>
      <c r="BY242" s="38"/>
      <c r="BZ242" s="38"/>
      <c r="CA242" s="38"/>
      <c r="CB242" s="38"/>
      <c r="CC242" s="38"/>
      <c r="CD242" s="38"/>
      <c r="CE242" s="38"/>
      <c r="CF242" s="38"/>
    </row>
    <row r="243" spans="1:84" x14ac:dyDescent="0.3">
      <c r="A243" s="146"/>
      <c r="B243" s="146"/>
      <c r="C243" s="146"/>
      <c r="D243" s="38"/>
      <c r="E243" s="38" t="s">
        <v>33</v>
      </c>
      <c r="F243" s="38"/>
      <c r="G243" s="38"/>
      <c r="H243" s="38"/>
      <c r="I243" s="38"/>
      <c r="J243" s="38"/>
      <c r="K243" s="38"/>
      <c r="L243" s="38">
        <v>90</v>
      </c>
      <c r="M243" s="38"/>
      <c r="N243" s="38"/>
      <c r="O243" s="38"/>
      <c r="P243" s="38"/>
      <c r="Q243" s="38"/>
      <c r="R243" s="38"/>
      <c r="S243" s="38"/>
      <c r="T243" s="38"/>
      <c r="U243" s="38"/>
      <c r="V243" s="38"/>
      <c r="W243" s="38"/>
      <c r="X243" s="38"/>
      <c r="Y243" s="38"/>
      <c r="Z243" s="38"/>
      <c r="AA243" s="38"/>
      <c r="AB243" s="38"/>
      <c r="AC243" s="38"/>
      <c r="AD243" s="38"/>
      <c r="AE243" s="38"/>
      <c r="AF243" s="38"/>
      <c r="AG243" s="38"/>
      <c r="AH243" s="38"/>
      <c r="AI243" s="38"/>
      <c r="AJ243" s="38"/>
      <c r="AK243" s="38"/>
      <c r="AL243" s="38"/>
      <c r="AM243" s="38"/>
      <c r="AN243" s="38"/>
      <c r="AO243" s="38"/>
      <c r="AP243" s="38"/>
      <c r="AQ243" s="38"/>
      <c r="AR243" s="38"/>
      <c r="AS243" s="38"/>
      <c r="AT243" s="38"/>
      <c r="AU243" s="38"/>
      <c r="AV243" s="38"/>
      <c r="AW243" s="38"/>
      <c r="AX243" s="38"/>
      <c r="AY243" s="38"/>
      <c r="AZ243" s="38"/>
      <c r="BA243" s="38"/>
      <c r="BB243" s="38"/>
      <c r="BC243" s="38"/>
      <c r="BD243" s="38"/>
      <c r="BE243" s="38"/>
      <c r="BF243" s="38"/>
      <c r="BG243" s="38"/>
      <c r="BH243" s="38"/>
      <c r="BI243" s="38"/>
      <c r="BJ243" s="38"/>
      <c r="BK243" s="38"/>
      <c r="BL243" s="38"/>
      <c r="BM243" s="38"/>
      <c r="BN243" s="38"/>
      <c r="BO243" s="38"/>
      <c r="BP243" s="38"/>
      <c r="BQ243" s="38"/>
      <c r="BR243" s="38"/>
      <c r="BS243" s="38"/>
      <c r="BT243" s="38"/>
      <c r="BU243" s="38"/>
      <c r="BV243" s="38"/>
      <c r="BW243" s="38"/>
      <c r="BX243" s="38"/>
      <c r="BY243" s="38"/>
      <c r="BZ243" s="38"/>
      <c r="CA243" s="38"/>
      <c r="CB243" s="38"/>
      <c r="CC243" s="38"/>
      <c r="CD243" s="38"/>
      <c r="CE243" s="38"/>
      <c r="CF243" s="38"/>
    </row>
    <row r="244" spans="1:84" x14ac:dyDescent="0.3">
      <c r="A244" s="146"/>
      <c r="B244" s="146"/>
      <c r="C244" s="146"/>
      <c r="D244" s="38"/>
      <c r="E244" s="38" t="s">
        <v>146</v>
      </c>
      <c r="F244" s="38"/>
      <c r="G244" s="38"/>
      <c r="H244" s="38"/>
      <c r="I244" s="38"/>
      <c r="J244" s="38"/>
      <c r="K244" s="38"/>
      <c r="L244" s="38">
        <v>90</v>
      </c>
      <c r="M244" s="38"/>
      <c r="N244" s="38"/>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38"/>
      <c r="AL244" s="38"/>
      <c r="AM244" s="38"/>
      <c r="AN244" s="38"/>
      <c r="AO244" s="38"/>
      <c r="AP244" s="38"/>
      <c r="AQ244" s="38"/>
      <c r="AR244" s="38"/>
      <c r="AS244" s="38"/>
      <c r="AT244" s="38"/>
      <c r="AU244" s="38"/>
      <c r="AV244" s="38"/>
      <c r="AW244" s="38"/>
      <c r="AX244" s="38"/>
      <c r="AY244" s="38"/>
      <c r="AZ244" s="38"/>
      <c r="BA244" s="38"/>
      <c r="BB244" s="38"/>
      <c r="BC244" s="38"/>
      <c r="BD244" s="38"/>
      <c r="BE244" s="38"/>
      <c r="BF244" s="38"/>
      <c r="BG244" s="38"/>
      <c r="BH244" s="38"/>
      <c r="BI244" s="38"/>
      <c r="BJ244" s="38"/>
      <c r="BK244" s="38"/>
      <c r="BL244" s="38"/>
      <c r="BM244" s="38"/>
      <c r="BN244" s="38"/>
      <c r="BO244" s="38"/>
      <c r="BP244" s="38"/>
      <c r="BQ244" s="38"/>
      <c r="BR244" s="38"/>
      <c r="BS244" s="38"/>
      <c r="BT244" s="38"/>
      <c r="BU244" s="38"/>
      <c r="BV244" s="38"/>
      <c r="BW244" s="38"/>
      <c r="BX244" s="38"/>
      <c r="BY244" s="38"/>
      <c r="BZ244" s="38"/>
      <c r="CA244" s="38"/>
      <c r="CB244" s="38"/>
      <c r="CC244" s="38"/>
      <c r="CD244" s="38"/>
      <c r="CE244" s="38"/>
      <c r="CF244" s="38"/>
    </row>
    <row r="245" spans="1:84" x14ac:dyDescent="0.3">
      <c r="A245" s="146"/>
      <c r="B245" s="146"/>
      <c r="C245" s="146"/>
      <c r="D245" s="38"/>
      <c r="E245" s="38" t="s">
        <v>147</v>
      </c>
      <c r="F245" s="38"/>
      <c r="G245" s="38"/>
      <c r="H245" s="38"/>
      <c r="I245" s="38"/>
      <c r="J245" s="38"/>
      <c r="K245" s="38"/>
      <c r="L245" s="38"/>
      <c r="M245" s="38"/>
      <c r="N245" s="38"/>
      <c r="O245" s="38"/>
      <c r="P245" s="38"/>
      <c r="Q245" s="38"/>
      <c r="R245" s="38"/>
      <c r="S245" s="38"/>
      <c r="T245" s="38"/>
      <c r="U245" s="38">
        <v>108</v>
      </c>
      <c r="V245" s="38"/>
      <c r="W245" s="38"/>
      <c r="X245" s="38"/>
      <c r="Y245" s="38"/>
      <c r="Z245" s="38"/>
      <c r="AA245" s="38"/>
      <c r="AB245" s="38"/>
      <c r="AC245" s="38"/>
      <c r="AD245" s="38"/>
      <c r="AE245" s="38"/>
      <c r="AF245" s="38"/>
      <c r="AG245" s="38"/>
      <c r="AH245" s="38"/>
      <c r="AI245" s="38"/>
      <c r="AJ245" s="38"/>
      <c r="AK245" s="38"/>
      <c r="AL245" s="38"/>
      <c r="AM245" s="38"/>
      <c r="AN245" s="38"/>
      <c r="AO245" s="38"/>
      <c r="AP245" s="38"/>
      <c r="AQ245" s="38"/>
      <c r="AR245" s="38"/>
      <c r="AS245" s="38"/>
      <c r="AT245" s="38"/>
      <c r="AU245" s="38"/>
      <c r="AV245" s="38"/>
      <c r="AW245" s="38"/>
      <c r="AX245" s="38"/>
      <c r="AY245" s="38"/>
      <c r="AZ245" s="38"/>
      <c r="BA245" s="38"/>
      <c r="BB245" s="38"/>
      <c r="BC245" s="38"/>
      <c r="BD245" s="38"/>
      <c r="BE245" s="38"/>
      <c r="BF245" s="38"/>
      <c r="BG245" s="38"/>
      <c r="BH245" s="38"/>
      <c r="BI245" s="38"/>
      <c r="BJ245" s="38"/>
      <c r="BK245" s="38"/>
      <c r="BL245" s="38"/>
      <c r="BM245" s="38"/>
      <c r="BN245" s="38"/>
      <c r="BO245" s="38"/>
      <c r="BP245" s="38"/>
      <c r="BQ245" s="38"/>
      <c r="BR245" s="38"/>
      <c r="BS245" s="38"/>
      <c r="BT245" s="38"/>
      <c r="BU245" s="38"/>
      <c r="BV245" s="38"/>
      <c r="BW245" s="38"/>
      <c r="BX245" s="38"/>
      <c r="BY245" s="38"/>
      <c r="BZ245" s="38"/>
      <c r="CA245" s="38"/>
      <c r="CB245" s="38"/>
      <c r="CC245" s="38"/>
      <c r="CD245" s="38"/>
      <c r="CE245" s="38"/>
      <c r="CF245" s="38"/>
    </row>
    <row r="246" spans="1:84" x14ac:dyDescent="0.3">
      <c r="A246" s="146"/>
      <c r="B246" s="146"/>
      <c r="C246" s="146"/>
      <c r="D246" s="38"/>
      <c r="E246" s="38" t="s">
        <v>148</v>
      </c>
      <c r="F246" s="38"/>
      <c r="G246" s="38"/>
      <c r="H246" s="38"/>
      <c r="I246" s="38"/>
      <c r="J246" s="38"/>
      <c r="K246" s="38"/>
      <c r="L246" s="38"/>
      <c r="M246" s="38"/>
      <c r="N246" s="38"/>
      <c r="O246" s="38"/>
      <c r="P246" s="38"/>
      <c r="Q246" s="38"/>
      <c r="R246" s="38"/>
      <c r="S246" s="38"/>
      <c r="T246" s="38"/>
      <c r="U246" s="38"/>
      <c r="V246" s="38"/>
      <c r="W246" s="38"/>
      <c r="X246" s="38">
        <v>80</v>
      </c>
      <c r="Y246" s="38"/>
      <c r="Z246" s="38"/>
      <c r="AA246" s="38"/>
      <c r="AB246" s="38"/>
      <c r="AC246" s="38"/>
      <c r="AD246" s="38"/>
      <c r="AE246" s="38"/>
      <c r="AF246" s="38"/>
      <c r="AG246" s="38"/>
      <c r="AH246" s="38"/>
      <c r="AI246" s="38"/>
      <c r="AJ246" s="38"/>
      <c r="AK246" s="38"/>
      <c r="AL246" s="38"/>
      <c r="AM246" s="38"/>
      <c r="AN246" s="38"/>
      <c r="AO246" s="38"/>
      <c r="AP246" s="38"/>
      <c r="AQ246" s="38"/>
      <c r="AR246" s="38"/>
      <c r="AS246" s="38"/>
      <c r="AT246" s="38"/>
      <c r="AU246" s="38"/>
      <c r="AV246" s="38"/>
      <c r="AW246" s="38"/>
      <c r="AX246" s="38"/>
      <c r="AY246" s="38"/>
      <c r="AZ246" s="38"/>
      <c r="BA246" s="38"/>
      <c r="BB246" s="38"/>
      <c r="BC246" s="38"/>
      <c r="BD246" s="38"/>
      <c r="BE246" s="38"/>
      <c r="BF246" s="38"/>
      <c r="BG246" s="38"/>
      <c r="BH246" s="38"/>
      <c r="BI246" s="38"/>
      <c r="BJ246" s="38"/>
      <c r="BK246" s="38"/>
      <c r="BL246" s="38"/>
      <c r="BM246" s="38"/>
      <c r="BN246" s="38"/>
      <c r="BO246" s="38"/>
      <c r="BP246" s="38"/>
      <c r="BQ246" s="38"/>
      <c r="BR246" s="38"/>
      <c r="BS246" s="38"/>
      <c r="BT246" s="38"/>
      <c r="BU246" s="38"/>
      <c r="BV246" s="38"/>
      <c r="BW246" s="38"/>
      <c r="BX246" s="38"/>
      <c r="BY246" s="38"/>
      <c r="BZ246" s="38"/>
      <c r="CA246" s="38"/>
      <c r="CB246" s="38"/>
      <c r="CC246" s="38"/>
      <c r="CD246" s="38"/>
      <c r="CE246" s="38"/>
      <c r="CF246" s="38"/>
    </row>
    <row r="247" spans="1:84" x14ac:dyDescent="0.3">
      <c r="A247" s="146"/>
      <c r="B247" s="146"/>
      <c r="C247" s="146"/>
      <c r="D247" s="38"/>
      <c r="E247" s="38" t="s">
        <v>227</v>
      </c>
      <c r="F247" s="38"/>
      <c r="G247" s="38"/>
      <c r="H247" s="38"/>
      <c r="I247" s="38"/>
      <c r="J247" s="38"/>
      <c r="K247" s="38"/>
      <c r="L247" s="38"/>
      <c r="M247" s="38"/>
      <c r="N247" s="38"/>
      <c r="O247" s="38"/>
      <c r="P247" s="38"/>
      <c r="Q247" s="38"/>
      <c r="R247" s="38"/>
      <c r="S247" s="38"/>
      <c r="T247" s="38"/>
      <c r="U247" s="38"/>
      <c r="V247" s="38"/>
      <c r="W247" s="38"/>
      <c r="X247" s="38">
        <v>101</v>
      </c>
      <c r="Y247" s="38"/>
      <c r="Z247" s="38"/>
      <c r="AA247" s="38"/>
      <c r="AB247" s="38"/>
      <c r="AC247" s="38"/>
      <c r="AD247" s="38"/>
      <c r="AE247" s="38"/>
      <c r="AF247" s="38"/>
      <c r="AG247" s="38"/>
      <c r="AH247" s="38"/>
      <c r="AI247" s="38"/>
      <c r="AJ247" s="38"/>
      <c r="AK247" s="38"/>
      <c r="AL247" s="38"/>
      <c r="AM247" s="38"/>
      <c r="AN247" s="38"/>
      <c r="AO247" s="38"/>
      <c r="AP247" s="38"/>
      <c r="AQ247" s="38"/>
      <c r="AR247" s="38"/>
      <c r="AS247" s="38"/>
      <c r="AT247" s="38"/>
      <c r="AU247" s="38"/>
      <c r="AV247" s="38"/>
      <c r="AW247" s="38"/>
      <c r="AX247" s="38"/>
      <c r="AY247" s="38"/>
      <c r="AZ247" s="38"/>
      <c r="BA247" s="38"/>
      <c r="BB247" s="38"/>
      <c r="BC247" s="38"/>
      <c r="BD247" s="38"/>
      <c r="BE247" s="38"/>
      <c r="BF247" s="38"/>
      <c r="BG247" s="38"/>
      <c r="BH247" s="38"/>
      <c r="BI247" s="38"/>
      <c r="BJ247" s="38"/>
      <c r="BK247" s="38"/>
      <c r="BL247" s="38"/>
      <c r="BM247" s="38"/>
      <c r="BN247" s="38"/>
      <c r="BO247" s="38"/>
      <c r="BP247" s="38"/>
      <c r="BQ247" s="38"/>
      <c r="BR247" s="38"/>
      <c r="BS247" s="38"/>
      <c r="BT247" s="38"/>
      <c r="BU247" s="38"/>
      <c r="BV247" s="38"/>
      <c r="BW247" s="38"/>
      <c r="BX247" s="38"/>
      <c r="BY247" s="38"/>
      <c r="BZ247" s="38"/>
      <c r="CA247" s="38"/>
      <c r="CB247" s="38"/>
      <c r="CC247" s="38"/>
      <c r="CD247" s="38"/>
      <c r="CE247" s="38"/>
      <c r="CF247" s="38"/>
    </row>
    <row r="248" spans="1:84" x14ac:dyDescent="0.3">
      <c r="A248" s="146"/>
      <c r="B248" s="146"/>
      <c r="C248" s="146"/>
      <c r="D248" s="38"/>
      <c r="E248" s="38" t="s">
        <v>149</v>
      </c>
      <c r="F248" s="38"/>
      <c r="G248" s="38"/>
      <c r="H248" s="38"/>
      <c r="I248" s="38"/>
      <c r="J248" s="38"/>
      <c r="K248" s="38"/>
      <c r="L248" s="38"/>
      <c r="M248" s="38"/>
      <c r="N248" s="38"/>
      <c r="O248" s="38"/>
      <c r="P248" s="38"/>
      <c r="Q248" s="38"/>
      <c r="R248" s="38"/>
      <c r="S248" s="38"/>
      <c r="T248" s="38"/>
      <c r="U248" s="38"/>
      <c r="V248" s="38"/>
      <c r="W248" s="38"/>
      <c r="X248" s="38">
        <v>115</v>
      </c>
      <c r="Y248" s="38"/>
      <c r="Z248" s="38"/>
      <c r="AA248" s="38"/>
      <c r="AB248" s="38"/>
      <c r="AC248" s="38"/>
      <c r="AD248" s="38"/>
      <c r="AE248" s="38"/>
      <c r="AF248" s="38"/>
      <c r="AG248" s="38"/>
      <c r="AH248" s="38"/>
      <c r="AI248" s="38"/>
      <c r="AJ248" s="38"/>
      <c r="AK248" s="38"/>
      <c r="AL248" s="38"/>
      <c r="AM248" s="38"/>
      <c r="AN248" s="38"/>
      <c r="AO248" s="38"/>
      <c r="AP248" s="38"/>
      <c r="AQ248" s="38"/>
      <c r="AR248" s="38"/>
      <c r="AS248" s="38"/>
      <c r="AT248" s="38"/>
      <c r="AU248" s="38"/>
      <c r="AV248" s="38"/>
      <c r="AW248" s="38"/>
      <c r="AX248" s="38"/>
      <c r="AY248" s="38"/>
      <c r="AZ248" s="38"/>
      <c r="BA248" s="38"/>
      <c r="BB248" s="38"/>
      <c r="BC248" s="38"/>
      <c r="BD248" s="38"/>
      <c r="BE248" s="38"/>
      <c r="BF248" s="38"/>
      <c r="BG248" s="38"/>
      <c r="BH248" s="38"/>
      <c r="BI248" s="38"/>
      <c r="BJ248" s="38"/>
      <c r="BK248" s="38"/>
      <c r="BL248" s="38"/>
      <c r="BM248" s="38"/>
      <c r="BN248" s="38"/>
      <c r="BO248" s="38"/>
      <c r="BP248" s="38"/>
      <c r="BQ248" s="38"/>
      <c r="BR248" s="38"/>
      <c r="BS248" s="38"/>
      <c r="BT248" s="38"/>
      <c r="BU248" s="38"/>
      <c r="BV248" s="38"/>
      <c r="BW248" s="38"/>
      <c r="BX248" s="38"/>
      <c r="BY248" s="38"/>
      <c r="BZ248" s="38"/>
      <c r="CA248" s="38"/>
      <c r="CB248" s="38"/>
      <c r="CC248" s="38"/>
      <c r="CD248" s="38"/>
      <c r="CE248" s="38"/>
      <c r="CF248" s="38"/>
    </row>
    <row r="249" spans="1:84" x14ac:dyDescent="0.3">
      <c r="A249" s="146"/>
      <c r="B249" s="146"/>
      <c r="C249" s="146"/>
      <c r="D249" s="38"/>
      <c r="E249" s="38" t="s">
        <v>226</v>
      </c>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v>94</v>
      </c>
      <c r="AH249" s="38"/>
      <c r="AI249" s="38"/>
      <c r="AJ249" s="38"/>
      <c r="AK249" s="38"/>
      <c r="AL249" s="38"/>
      <c r="AM249" s="38"/>
      <c r="AN249" s="38"/>
      <c r="AO249" s="38"/>
      <c r="AP249" s="38"/>
      <c r="AQ249" s="38"/>
      <c r="AR249" s="38"/>
      <c r="AS249" s="38"/>
      <c r="AT249" s="38"/>
      <c r="AU249" s="38"/>
      <c r="AV249" s="38"/>
      <c r="AW249" s="38"/>
      <c r="AX249" s="38"/>
      <c r="AY249" s="38"/>
      <c r="AZ249" s="38"/>
      <c r="BA249" s="38"/>
      <c r="BB249" s="38"/>
      <c r="BC249" s="38"/>
      <c r="BD249" s="38"/>
      <c r="BE249" s="38"/>
      <c r="BF249" s="38"/>
      <c r="BG249" s="38"/>
      <c r="BH249" s="38"/>
      <c r="BI249" s="38"/>
      <c r="BJ249" s="38"/>
      <c r="BK249" s="38"/>
      <c r="BL249" s="38"/>
      <c r="BM249" s="38"/>
      <c r="BN249" s="38"/>
      <c r="BO249" s="38"/>
      <c r="BP249" s="38"/>
      <c r="BQ249" s="38"/>
      <c r="BR249" s="38"/>
      <c r="BS249" s="38"/>
      <c r="BT249" s="38"/>
      <c r="BU249" s="38"/>
      <c r="BV249" s="38"/>
      <c r="BW249" s="38"/>
      <c r="BX249" s="38"/>
      <c r="BY249" s="38"/>
      <c r="BZ249" s="38"/>
      <c r="CA249" s="38"/>
      <c r="CB249" s="38"/>
      <c r="CC249" s="38"/>
      <c r="CD249" s="38"/>
      <c r="CE249" s="38"/>
      <c r="CF249" s="38"/>
    </row>
    <row r="250" spans="1:84" x14ac:dyDescent="0.3">
      <c r="A250" s="146"/>
      <c r="B250" s="146"/>
      <c r="C250" s="146"/>
      <c r="D250" s="38"/>
      <c r="E250" s="38" t="s">
        <v>150</v>
      </c>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AH250" s="38"/>
      <c r="AI250" s="38">
        <v>123</v>
      </c>
      <c r="AJ250" s="38"/>
      <c r="AK250" s="38"/>
      <c r="AL250" s="38"/>
      <c r="AM250" s="38"/>
      <c r="AN250" s="38"/>
      <c r="AO250" s="38"/>
      <c r="AP250" s="38"/>
      <c r="AQ250" s="38"/>
      <c r="AR250" s="38"/>
      <c r="AS250" s="38"/>
      <c r="AT250" s="38"/>
      <c r="AU250" s="38"/>
      <c r="AV250" s="38"/>
      <c r="AW250" s="38"/>
      <c r="AX250" s="38"/>
      <c r="AY250" s="38"/>
      <c r="AZ250" s="38"/>
      <c r="BA250" s="38"/>
      <c r="BB250" s="38"/>
      <c r="BC250" s="38"/>
      <c r="BD250" s="38"/>
      <c r="BE250" s="38"/>
      <c r="BF250" s="38"/>
      <c r="BG250" s="38"/>
      <c r="BH250" s="38"/>
      <c r="BI250" s="38"/>
      <c r="BJ250" s="38"/>
      <c r="BK250" s="38"/>
      <c r="BL250" s="38"/>
      <c r="BM250" s="38"/>
      <c r="BN250" s="38"/>
      <c r="BO250" s="38"/>
      <c r="BP250" s="38"/>
      <c r="BQ250" s="38"/>
      <c r="BR250" s="38"/>
      <c r="BS250" s="38"/>
      <c r="BT250" s="38"/>
      <c r="BU250" s="38"/>
      <c r="BV250" s="38"/>
      <c r="BW250" s="38"/>
      <c r="BX250" s="38"/>
      <c r="BY250" s="38"/>
      <c r="BZ250" s="38"/>
      <c r="CA250" s="38"/>
      <c r="CB250" s="38"/>
      <c r="CC250" s="38"/>
      <c r="CD250" s="38"/>
      <c r="CE250" s="38"/>
      <c r="CF250" s="38"/>
    </row>
    <row r="251" spans="1:84" x14ac:dyDescent="0.3">
      <c r="A251" s="146"/>
      <c r="B251" s="146"/>
      <c r="C251" s="146"/>
      <c r="D251" s="38"/>
      <c r="E251" s="38" t="s">
        <v>151</v>
      </c>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c r="AL251" s="38"/>
      <c r="AM251" s="38"/>
      <c r="AN251" s="38"/>
      <c r="AO251" s="38">
        <v>116</v>
      </c>
      <c r="AP251" s="38"/>
      <c r="AQ251" s="38"/>
      <c r="AR251" s="38"/>
      <c r="AS251" s="38"/>
      <c r="AT251" s="38"/>
      <c r="AU251" s="38"/>
      <c r="AV251" s="38"/>
      <c r="AW251" s="38"/>
      <c r="AX251" s="38"/>
      <c r="AY251" s="38"/>
      <c r="AZ251" s="38"/>
      <c r="BA251" s="38"/>
      <c r="BB251" s="38"/>
      <c r="BC251" s="38"/>
      <c r="BD251" s="38"/>
      <c r="BE251" s="38"/>
      <c r="BF251" s="38"/>
      <c r="BG251" s="38"/>
      <c r="BH251" s="38"/>
      <c r="BI251" s="38"/>
      <c r="BJ251" s="38"/>
      <c r="BK251" s="38"/>
      <c r="BL251" s="38"/>
      <c r="BM251" s="38"/>
      <c r="BN251" s="38"/>
      <c r="BO251" s="38"/>
      <c r="BP251" s="38"/>
      <c r="BQ251" s="38"/>
      <c r="BR251" s="38"/>
      <c r="BS251" s="38"/>
      <c r="BT251" s="38"/>
      <c r="BU251" s="38"/>
      <c r="BV251" s="38"/>
      <c r="BW251" s="38"/>
      <c r="BX251" s="38"/>
      <c r="BY251" s="38"/>
      <c r="BZ251" s="38"/>
      <c r="CA251" s="38"/>
      <c r="CB251" s="38"/>
      <c r="CC251" s="38"/>
      <c r="CD251" s="38"/>
      <c r="CE251" s="38"/>
      <c r="CF251" s="38"/>
    </row>
    <row r="252" spans="1:84" x14ac:dyDescent="0.3">
      <c r="A252" s="146"/>
      <c r="B252" s="146"/>
      <c r="C252" s="146"/>
      <c r="D252" s="38"/>
      <c r="E252" s="38" t="s">
        <v>152</v>
      </c>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c r="AE252" s="38"/>
      <c r="AF252" s="38"/>
      <c r="AG252" s="38"/>
      <c r="AH252" s="38"/>
      <c r="AI252" s="38"/>
      <c r="AJ252" s="38"/>
      <c r="AK252" s="38"/>
      <c r="AL252" s="38"/>
      <c r="AM252" s="38"/>
      <c r="AN252" s="38"/>
      <c r="AO252" s="38"/>
      <c r="AP252" s="38"/>
      <c r="AQ252" s="38">
        <v>112</v>
      </c>
      <c r="AR252" s="38"/>
      <c r="AS252" s="38"/>
      <c r="AT252" s="38"/>
      <c r="AU252" s="38"/>
      <c r="AV252" s="38"/>
      <c r="AW252" s="38"/>
      <c r="AX252" s="38"/>
      <c r="AY252" s="38"/>
      <c r="AZ252" s="38"/>
      <c r="BA252" s="38"/>
      <c r="BB252" s="38"/>
      <c r="BC252" s="38"/>
      <c r="BD252" s="38"/>
      <c r="BE252" s="38"/>
      <c r="BF252" s="38"/>
      <c r="BG252" s="38"/>
      <c r="BH252" s="38"/>
      <c r="BI252" s="38"/>
      <c r="BJ252" s="38"/>
      <c r="BK252" s="38"/>
      <c r="BL252" s="38"/>
      <c r="BM252" s="38"/>
      <c r="BN252" s="38"/>
      <c r="BO252" s="38"/>
      <c r="BP252" s="38"/>
      <c r="BQ252" s="38"/>
      <c r="BR252" s="38"/>
      <c r="BS252" s="38"/>
      <c r="BT252" s="38"/>
      <c r="BU252" s="38"/>
      <c r="BV252" s="38"/>
      <c r="BW252" s="38"/>
      <c r="BX252" s="38"/>
      <c r="BY252" s="38"/>
      <c r="BZ252" s="38"/>
      <c r="CA252" s="38"/>
      <c r="CB252" s="38"/>
      <c r="CC252" s="38"/>
      <c r="CD252" s="38"/>
      <c r="CE252" s="38"/>
      <c r="CF252" s="38"/>
    </row>
    <row r="253" spans="1:84" x14ac:dyDescent="0.3">
      <c r="A253" s="146"/>
      <c r="B253" s="146"/>
      <c r="C253" s="146"/>
      <c r="D253" s="38"/>
      <c r="E253" s="38" t="s">
        <v>153</v>
      </c>
      <c r="F253" s="38"/>
      <c r="G253" s="38"/>
      <c r="H253" s="38"/>
      <c r="I253" s="38"/>
      <c r="J253" s="38"/>
      <c r="K253" s="38"/>
      <c r="L253" s="38"/>
      <c r="M253" s="38"/>
      <c r="N253" s="38"/>
      <c r="O253" s="38"/>
      <c r="P253" s="38"/>
      <c r="Q253" s="38"/>
      <c r="R253" s="38"/>
      <c r="S253" s="38"/>
      <c r="T253" s="38"/>
      <c r="U253" s="38"/>
      <c r="V253" s="38"/>
      <c r="W253" s="38"/>
      <c r="X253" s="38"/>
      <c r="Y253" s="38"/>
      <c r="Z253" s="38"/>
      <c r="AA253" s="38"/>
      <c r="AB253" s="38"/>
      <c r="AC253" s="38"/>
      <c r="AD253" s="38"/>
      <c r="AE253" s="38"/>
      <c r="AF253" s="38"/>
      <c r="AG253" s="38"/>
      <c r="AH253" s="38"/>
      <c r="AI253" s="38"/>
      <c r="AJ253" s="38"/>
      <c r="AK253" s="38"/>
      <c r="AL253" s="38"/>
      <c r="AM253" s="38"/>
      <c r="AN253" s="38"/>
      <c r="AO253" s="38"/>
      <c r="AP253" s="38"/>
      <c r="AQ253" s="38"/>
      <c r="AR253" s="38"/>
      <c r="AS253" s="38"/>
      <c r="AT253" s="38">
        <v>120</v>
      </c>
      <c r="AU253" s="38"/>
      <c r="AV253" s="38"/>
      <c r="AW253" s="38"/>
      <c r="AX253" s="38"/>
      <c r="AY253" s="38"/>
      <c r="AZ253" s="38"/>
      <c r="BA253" s="38"/>
      <c r="BB253" s="38"/>
      <c r="BC253" s="38"/>
      <c r="BD253" s="38"/>
      <c r="BE253" s="38"/>
      <c r="BF253" s="38"/>
      <c r="BG253" s="38"/>
      <c r="BH253" s="38"/>
      <c r="BI253" s="38"/>
      <c r="BJ253" s="38"/>
      <c r="BK253" s="38"/>
      <c r="BL253" s="38"/>
      <c r="BM253" s="38"/>
      <c r="BN253" s="38"/>
      <c r="BO253" s="38"/>
      <c r="BP253" s="38"/>
      <c r="BQ253" s="38"/>
      <c r="BR253" s="38"/>
      <c r="BS253" s="38"/>
      <c r="BT253" s="38"/>
      <c r="BU253" s="38"/>
      <c r="BV253" s="38"/>
      <c r="BW253" s="38"/>
      <c r="BX253" s="38"/>
      <c r="BY253" s="38"/>
      <c r="BZ253" s="38"/>
      <c r="CA253" s="38"/>
      <c r="CB253" s="38"/>
      <c r="CC253" s="38"/>
      <c r="CD253" s="38"/>
      <c r="CE253" s="38"/>
      <c r="CF253" s="38"/>
    </row>
    <row r="254" spans="1:84" x14ac:dyDescent="0.3">
      <c r="A254" s="146"/>
      <c r="B254" s="146"/>
      <c r="C254" s="146"/>
      <c r="D254" s="38"/>
      <c r="E254" s="147" t="s">
        <v>192</v>
      </c>
      <c r="F254" s="38"/>
      <c r="G254" s="38"/>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c r="AE254" s="38"/>
      <c r="AF254" s="38"/>
      <c r="AG254" s="38"/>
      <c r="AH254" s="38"/>
      <c r="AI254" s="38"/>
      <c r="AJ254" s="38"/>
      <c r="AK254" s="38"/>
      <c r="AL254" s="38"/>
      <c r="AM254" s="38"/>
      <c r="AN254" s="38"/>
      <c r="AO254" s="38"/>
      <c r="AP254" s="38"/>
      <c r="AQ254" s="38"/>
      <c r="AR254" s="38"/>
      <c r="AS254" s="38"/>
      <c r="AT254" s="38"/>
      <c r="AU254" s="38">
        <v>110</v>
      </c>
      <c r="AV254" s="38"/>
      <c r="AW254" s="38"/>
      <c r="AX254" s="38"/>
      <c r="AY254" s="38"/>
      <c r="AZ254" s="38"/>
      <c r="BA254" s="38"/>
      <c r="BB254" s="38"/>
      <c r="BC254" s="38"/>
      <c r="BD254" s="38"/>
      <c r="BE254" s="38"/>
      <c r="BF254" s="38"/>
      <c r="BG254" s="38"/>
      <c r="BH254" s="38"/>
      <c r="BI254" s="38"/>
      <c r="BJ254" s="38"/>
      <c r="BK254" s="38"/>
      <c r="BL254" s="38"/>
      <c r="BM254" s="38"/>
      <c r="BN254" s="38"/>
      <c r="BO254" s="38"/>
      <c r="BP254" s="38"/>
      <c r="BQ254" s="38"/>
      <c r="BR254" s="38"/>
      <c r="BS254" s="38"/>
      <c r="BT254" s="38"/>
      <c r="BU254" s="38"/>
      <c r="BV254" s="38"/>
      <c r="BW254" s="38"/>
      <c r="BX254" s="38"/>
      <c r="BY254" s="38"/>
      <c r="BZ254" s="38"/>
      <c r="CA254" s="38"/>
      <c r="CB254" s="38"/>
      <c r="CC254" s="38"/>
      <c r="CD254" s="38"/>
      <c r="CE254" s="38"/>
      <c r="CF254" s="38"/>
    </row>
    <row r="255" spans="1:84" x14ac:dyDescent="0.3">
      <c r="A255" s="146"/>
      <c r="B255" s="146"/>
      <c r="C255" s="146"/>
      <c r="D255" s="38"/>
      <c r="E255" s="147" t="s">
        <v>193</v>
      </c>
      <c r="F255" s="38"/>
      <c r="G255" s="38"/>
      <c r="H255" s="38"/>
      <c r="I255" s="38"/>
      <c r="J255" s="38"/>
      <c r="K255" s="38"/>
      <c r="L255" s="38"/>
      <c r="M255" s="38"/>
      <c r="N255" s="38"/>
      <c r="O255" s="38"/>
      <c r="P255" s="38"/>
      <c r="Q255" s="38"/>
      <c r="R255" s="38"/>
      <c r="S255" s="38"/>
      <c r="T255" s="38"/>
      <c r="U255" s="38"/>
      <c r="V255" s="38"/>
      <c r="W255" s="38"/>
      <c r="X255" s="38"/>
      <c r="Y255" s="38"/>
      <c r="Z255" s="38"/>
      <c r="AA255" s="38"/>
      <c r="AB255" s="38"/>
      <c r="AC255" s="38"/>
      <c r="AD255" s="38"/>
      <c r="AE255" s="38"/>
      <c r="AF255" s="38"/>
      <c r="AG255" s="38"/>
      <c r="AH255" s="38"/>
      <c r="AI255" s="38"/>
      <c r="AJ255" s="38"/>
      <c r="AK255" s="38"/>
      <c r="AL255" s="38"/>
      <c r="AM255" s="38"/>
      <c r="AN255" s="38"/>
      <c r="AO255" s="38"/>
      <c r="AP255" s="38"/>
      <c r="AQ255" s="38"/>
      <c r="AR255" s="38"/>
      <c r="AS255" s="38"/>
      <c r="AT255" s="38"/>
      <c r="AU255" s="38"/>
      <c r="AV255" s="38">
        <v>102</v>
      </c>
      <c r="AW255" s="38"/>
      <c r="AX255" s="38"/>
      <c r="AY255" s="38"/>
      <c r="AZ255" s="38"/>
      <c r="BA255" s="38"/>
      <c r="BB255" s="38"/>
      <c r="BC255" s="38"/>
      <c r="BD255" s="38"/>
      <c r="BE255" s="38"/>
      <c r="BF255" s="38"/>
      <c r="BG255" s="38"/>
      <c r="BH255" s="38"/>
      <c r="BI255" s="38"/>
      <c r="BJ255" s="38"/>
      <c r="BK255" s="38"/>
      <c r="BL255" s="38"/>
      <c r="BM255" s="38"/>
      <c r="BN255" s="38"/>
      <c r="BO255" s="38"/>
      <c r="BP255" s="38"/>
      <c r="BQ255" s="38"/>
      <c r="BR255" s="38"/>
      <c r="BS255" s="38"/>
      <c r="BT255" s="38"/>
      <c r="BU255" s="38"/>
      <c r="BV255" s="38"/>
      <c r="BW255" s="38"/>
      <c r="BX255" s="38"/>
      <c r="BY255" s="38"/>
      <c r="BZ255" s="38"/>
      <c r="CA255" s="38"/>
      <c r="CB255" s="38"/>
      <c r="CC255" s="38"/>
      <c r="CD255" s="38"/>
      <c r="CE255" s="38"/>
      <c r="CF255" s="38"/>
    </row>
    <row r="256" spans="1:84" x14ac:dyDescent="0.3">
      <c r="A256" s="146"/>
      <c r="B256" s="146"/>
      <c r="C256" s="146"/>
      <c r="D256" s="38"/>
      <c r="E256" s="147" t="s">
        <v>194</v>
      </c>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c r="AE256" s="38"/>
      <c r="AF256" s="38"/>
      <c r="AG256" s="38"/>
      <c r="AH256" s="38"/>
      <c r="AI256" s="38"/>
      <c r="AJ256" s="38"/>
      <c r="AK256" s="38"/>
      <c r="AL256" s="38"/>
      <c r="AM256" s="38"/>
      <c r="AN256" s="38"/>
      <c r="AO256" s="38"/>
      <c r="AP256" s="38"/>
      <c r="AQ256" s="38"/>
      <c r="AR256" s="38"/>
      <c r="AS256" s="38"/>
      <c r="AT256" s="38"/>
      <c r="AU256" s="38"/>
      <c r="AV256" s="38"/>
      <c r="AW256" s="38">
        <v>99</v>
      </c>
      <c r="AX256" s="38"/>
      <c r="AY256" s="38"/>
      <c r="AZ256" s="38"/>
      <c r="BA256" s="38"/>
      <c r="BB256" s="38"/>
      <c r="BC256" s="38"/>
      <c r="BD256" s="38"/>
      <c r="BE256" s="38"/>
      <c r="BF256" s="38"/>
      <c r="BG256" s="38"/>
      <c r="BH256" s="38"/>
      <c r="BI256" s="38"/>
      <c r="BJ256" s="38"/>
      <c r="BK256" s="38"/>
      <c r="BL256" s="38"/>
      <c r="BM256" s="38"/>
      <c r="BN256" s="38"/>
      <c r="BO256" s="38"/>
      <c r="BP256" s="38"/>
      <c r="BQ256" s="38"/>
      <c r="BR256" s="38"/>
      <c r="BS256" s="38"/>
      <c r="BT256" s="38"/>
      <c r="BU256" s="38"/>
      <c r="BV256" s="38"/>
      <c r="BW256" s="38"/>
      <c r="BX256" s="38"/>
      <c r="BY256" s="38"/>
      <c r="BZ256" s="38"/>
      <c r="CA256" s="38"/>
      <c r="CB256" s="38"/>
      <c r="CC256" s="38"/>
      <c r="CD256" s="38"/>
      <c r="CE256" s="38"/>
      <c r="CF256" s="38"/>
    </row>
    <row r="257" spans="1:84" x14ac:dyDescent="0.3">
      <c r="A257" s="146"/>
      <c r="B257" s="146"/>
      <c r="C257" s="146"/>
      <c r="D257" s="38"/>
      <c r="E257" s="147" t="s">
        <v>195</v>
      </c>
      <c r="F257" s="38"/>
      <c r="G257" s="38"/>
      <c r="H257" s="38"/>
      <c r="I257" s="38"/>
      <c r="J257" s="38"/>
      <c r="K257" s="38"/>
      <c r="L257" s="38"/>
      <c r="M257" s="38"/>
      <c r="N257" s="38"/>
      <c r="O257" s="38"/>
      <c r="P257" s="38"/>
      <c r="Q257" s="38"/>
      <c r="R257" s="38"/>
      <c r="S257" s="38"/>
      <c r="T257" s="38"/>
      <c r="U257" s="38"/>
      <c r="V257" s="38"/>
      <c r="W257" s="38"/>
      <c r="X257" s="38"/>
      <c r="Y257" s="38"/>
      <c r="Z257" s="38"/>
      <c r="AA257" s="38"/>
      <c r="AB257" s="38"/>
      <c r="AC257" s="38"/>
      <c r="AD257" s="38"/>
      <c r="AE257" s="38"/>
      <c r="AF257" s="38"/>
      <c r="AG257" s="38"/>
      <c r="AH257" s="38"/>
      <c r="AI257" s="38"/>
      <c r="AJ257" s="38"/>
      <c r="AK257" s="38"/>
      <c r="AL257" s="38"/>
      <c r="AM257" s="38"/>
      <c r="AN257" s="38"/>
      <c r="AO257" s="38"/>
      <c r="AP257" s="38"/>
      <c r="AQ257" s="38"/>
      <c r="AR257" s="38"/>
      <c r="AS257" s="38"/>
      <c r="AT257" s="38"/>
      <c r="AU257" s="38"/>
      <c r="AV257" s="38"/>
      <c r="AW257" s="38"/>
      <c r="AX257" s="38">
        <v>92</v>
      </c>
      <c r="AY257" s="38"/>
      <c r="AZ257" s="38"/>
      <c r="BA257" s="38"/>
      <c r="BB257" s="38"/>
      <c r="BC257" s="38"/>
      <c r="BD257" s="38"/>
      <c r="BE257" s="38"/>
      <c r="BF257" s="38"/>
      <c r="BG257" s="38"/>
      <c r="BH257" s="38"/>
      <c r="BI257" s="38"/>
      <c r="BJ257" s="38"/>
      <c r="BK257" s="38"/>
      <c r="BL257" s="38"/>
      <c r="BM257" s="38"/>
      <c r="BN257" s="38"/>
      <c r="BO257" s="38"/>
      <c r="BP257" s="38"/>
      <c r="BQ257" s="38"/>
      <c r="BR257" s="38"/>
      <c r="BS257" s="38"/>
      <c r="BT257" s="38"/>
      <c r="BU257" s="38"/>
      <c r="BV257" s="38"/>
      <c r="BW257" s="38"/>
      <c r="BX257" s="38"/>
      <c r="BY257" s="38"/>
      <c r="BZ257" s="38"/>
      <c r="CA257" s="38"/>
      <c r="CB257" s="38"/>
      <c r="CC257" s="38"/>
      <c r="CD257" s="38"/>
      <c r="CE257" s="38"/>
      <c r="CF257" s="38"/>
    </row>
    <row r="258" spans="1:84" x14ac:dyDescent="0.3">
      <c r="A258" s="146"/>
      <c r="B258" s="146"/>
      <c r="C258" s="146"/>
      <c r="D258" s="38"/>
      <c r="E258" s="147" t="s">
        <v>196</v>
      </c>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c r="AE258" s="38"/>
      <c r="AF258" s="38"/>
      <c r="AG258" s="38"/>
      <c r="AH258" s="38"/>
      <c r="AI258" s="38"/>
      <c r="AJ258" s="38"/>
      <c r="AK258" s="38"/>
      <c r="AL258" s="38"/>
      <c r="AM258" s="38"/>
      <c r="AN258" s="38"/>
      <c r="AO258" s="38"/>
      <c r="AP258" s="38"/>
      <c r="AQ258" s="38"/>
      <c r="AR258" s="38"/>
      <c r="AS258" s="38"/>
      <c r="AT258" s="38"/>
      <c r="AU258" s="38"/>
      <c r="AV258" s="38"/>
      <c r="AW258" s="38"/>
      <c r="AX258" s="38"/>
      <c r="AY258" s="38">
        <v>111</v>
      </c>
      <c r="AZ258" s="38"/>
      <c r="BA258" s="38"/>
      <c r="BB258" s="38"/>
      <c r="BC258" s="38"/>
      <c r="BD258" s="38"/>
      <c r="BE258" s="38"/>
      <c r="BF258" s="38"/>
      <c r="BG258" s="38"/>
      <c r="BH258" s="38"/>
      <c r="BI258" s="38"/>
      <c r="BJ258" s="38"/>
      <c r="BK258" s="38"/>
      <c r="BL258" s="38"/>
      <c r="BM258" s="38"/>
      <c r="BN258" s="38"/>
      <c r="BO258" s="38"/>
      <c r="BP258" s="38"/>
      <c r="BQ258" s="38"/>
      <c r="BR258" s="38"/>
      <c r="BS258" s="38"/>
      <c r="BT258" s="38"/>
      <c r="BU258" s="38"/>
      <c r="BV258" s="38"/>
      <c r="BW258" s="38"/>
      <c r="BX258" s="38"/>
      <c r="BY258" s="38"/>
      <c r="BZ258" s="38"/>
      <c r="CA258" s="38"/>
      <c r="CB258" s="38"/>
      <c r="CC258" s="38"/>
      <c r="CD258" s="38"/>
      <c r="CE258" s="38"/>
      <c r="CF258" s="38"/>
    </row>
    <row r="259" spans="1:84" x14ac:dyDescent="0.3">
      <c r="A259" s="146"/>
      <c r="B259" s="146"/>
      <c r="C259" s="146"/>
      <c r="D259" s="38"/>
      <c r="E259" s="147" t="s">
        <v>197</v>
      </c>
      <c r="F259" s="38"/>
      <c r="G259" s="38"/>
      <c r="H259" s="38"/>
      <c r="I259" s="38"/>
      <c r="J259" s="38"/>
      <c r="K259" s="38"/>
      <c r="L259" s="38"/>
      <c r="M259" s="38"/>
      <c r="N259" s="38"/>
      <c r="O259" s="38"/>
      <c r="P259" s="38"/>
      <c r="Q259" s="38"/>
      <c r="R259" s="38"/>
      <c r="S259" s="38"/>
      <c r="T259" s="38"/>
      <c r="U259" s="38"/>
      <c r="V259" s="38"/>
      <c r="W259" s="38"/>
      <c r="X259" s="38"/>
      <c r="Y259" s="38"/>
      <c r="Z259" s="38"/>
      <c r="AA259" s="38"/>
      <c r="AB259" s="38"/>
      <c r="AC259" s="38"/>
      <c r="AD259" s="38"/>
      <c r="AE259" s="38"/>
      <c r="AF259" s="38"/>
      <c r="AG259" s="38"/>
      <c r="AH259" s="38"/>
      <c r="AI259" s="38"/>
      <c r="AJ259" s="38"/>
      <c r="AK259" s="38"/>
      <c r="AL259" s="38"/>
      <c r="AM259" s="38"/>
      <c r="AN259" s="38"/>
      <c r="AO259" s="38"/>
      <c r="AP259" s="38"/>
      <c r="AQ259" s="38"/>
      <c r="AR259" s="38"/>
      <c r="AS259" s="38"/>
      <c r="AT259" s="38"/>
      <c r="AU259" s="38"/>
      <c r="AV259" s="38"/>
      <c r="AW259" s="38"/>
      <c r="AX259" s="38"/>
      <c r="AY259" s="38"/>
      <c r="AZ259" s="38">
        <v>114</v>
      </c>
      <c r="BA259" s="38"/>
      <c r="BB259" s="38"/>
      <c r="BC259" s="38"/>
      <c r="BD259" s="38"/>
      <c r="BE259" s="38"/>
      <c r="BF259" s="38"/>
      <c r="BG259" s="38"/>
      <c r="BH259" s="38"/>
      <c r="BI259" s="38"/>
      <c r="BJ259" s="38"/>
      <c r="BK259" s="38"/>
      <c r="BL259" s="38"/>
      <c r="BM259" s="38"/>
      <c r="BN259" s="38"/>
      <c r="BO259" s="38"/>
      <c r="BP259" s="38"/>
      <c r="BQ259" s="38"/>
      <c r="BR259" s="38"/>
      <c r="BS259" s="38"/>
      <c r="BT259" s="38"/>
      <c r="BU259" s="38"/>
      <c r="BV259" s="38"/>
      <c r="BW259" s="38"/>
      <c r="BX259" s="38"/>
      <c r="BY259" s="38"/>
      <c r="BZ259" s="38"/>
      <c r="CA259" s="38"/>
      <c r="CB259" s="38"/>
      <c r="CC259" s="38"/>
      <c r="CD259" s="38"/>
      <c r="CE259" s="38"/>
      <c r="CF259" s="38"/>
    </row>
    <row r="260" spans="1:84" x14ac:dyDescent="0.3">
      <c r="A260" s="146"/>
      <c r="B260" s="146"/>
      <c r="C260" s="146"/>
      <c r="D260" s="38"/>
      <c r="E260" s="147" t="s">
        <v>198</v>
      </c>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c r="AE260" s="38"/>
      <c r="AF260" s="38"/>
      <c r="AG260" s="38"/>
      <c r="AH260" s="38"/>
      <c r="AI260" s="38"/>
      <c r="AJ260" s="38"/>
      <c r="AK260" s="38"/>
      <c r="AL260" s="38"/>
      <c r="AM260" s="38"/>
      <c r="AN260" s="38"/>
      <c r="AO260" s="38"/>
      <c r="AP260" s="38"/>
      <c r="AQ260" s="38"/>
      <c r="AR260" s="38"/>
      <c r="AS260" s="38"/>
      <c r="AT260" s="38"/>
      <c r="AU260" s="38"/>
      <c r="AV260" s="38"/>
      <c r="AW260" s="38"/>
      <c r="AX260" s="38"/>
      <c r="AY260" s="38"/>
      <c r="AZ260" s="38"/>
      <c r="BA260" s="38">
        <v>89</v>
      </c>
      <c r="BB260" s="38"/>
      <c r="BC260" s="38"/>
      <c r="BD260" s="38"/>
      <c r="BE260" s="38"/>
      <c r="BF260" s="38"/>
      <c r="BG260" s="38"/>
      <c r="BH260" s="38"/>
      <c r="BI260" s="38"/>
      <c r="BJ260" s="38"/>
      <c r="BK260" s="38"/>
      <c r="BL260" s="38"/>
      <c r="BM260" s="38"/>
      <c r="BN260" s="38"/>
      <c r="BO260" s="38"/>
      <c r="BP260" s="38"/>
      <c r="BQ260" s="38"/>
      <c r="BR260" s="38"/>
      <c r="BS260" s="38"/>
      <c r="BT260" s="38"/>
      <c r="BU260" s="38"/>
      <c r="BV260" s="38"/>
      <c r="BW260" s="38"/>
      <c r="BX260" s="38"/>
      <c r="BY260" s="38"/>
      <c r="BZ260" s="38"/>
      <c r="CA260" s="38"/>
      <c r="CB260" s="38"/>
      <c r="CC260" s="38"/>
      <c r="CD260" s="38"/>
      <c r="CE260" s="38"/>
      <c r="CF260" s="38"/>
    </row>
    <row r="261" spans="1:84" x14ac:dyDescent="0.3">
      <c r="A261" s="146"/>
      <c r="B261" s="146"/>
      <c r="C261" s="146"/>
      <c r="D261" s="38"/>
      <c r="E261" s="147" t="s">
        <v>199</v>
      </c>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c r="AE261" s="38"/>
      <c r="AF261" s="38"/>
      <c r="AG261" s="38"/>
      <c r="AH261" s="38"/>
      <c r="AI261" s="38"/>
      <c r="AJ261" s="38"/>
      <c r="AK261" s="38"/>
      <c r="AL261" s="38"/>
      <c r="AM261" s="38"/>
      <c r="AN261" s="38"/>
      <c r="AO261" s="38"/>
      <c r="AP261" s="38"/>
      <c r="AQ261" s="38"/>
      <c r="AR261" s="38"/>
      <c r="AS261" s="38"/>
      <c r="AT261" s="38"/>
      <c r="AU261" s="38"/>
      <c r="AV261" s="38"/>
      <c r="AW261" s="38"/>
      <c r="AX261" s="38"/>
      <c r="AY261" s="38"/>
      <c r="AZ261" s="38"/>
      <c r="BA261" s="38">
        <v>89</v>
      </c>
      <c r="BB261" s="38"/>
      <c r="BC261" s="38"/>
      <c r="BD261" s="38"/>
      <c r="BE261" s="38"/>
      <c r="BF261" s="38"/>
      <c r="BG261" s="38"/>
      <c r="BH261" s="38"/>
      <c r="BI261" s="38"/>
      <c r="BJ261" s="38"/>
      <c r="BK261" s="38"/>
      <c r="BL261" s="38"/>
      <c r="BM261" s="38"/>
      <c r="BN261" s="38"/>
      <c r="BO261" s="38"/>
      <c r="BP261" s="38"/>
      <c r="BQ261" s="38"/>
      <c r="BR261" s="38"/>
      <c r="BS261" s="38"/>
      <c r="BT261" s="38"/>
      <c r="BU261" s="38"/>
      <c r="BV261" s="38"/>
      <c r="BW261" s="38"/>
      <c r="BX261" s="38"/>
      <c r="BY261" s="38"/>
      <c r="BZ261" s="38"/>
      <c r="CA261" s="38"/>
      <c r="CB261" s="38"/>
      <c r="CC261" s="38"/>
      <c r="CD261" s="38"/>
      <c r="CE261" s="38"/>
      <c r="CF261" s="38"/>
    </row>
    <row r="262" spans="1:84" x14ac:dyDescent="0.3">
      <c r="A262" s="146"/>
      <c r="B262" s="146"/>
      <c r="C262" s="146"/>
      <c r="D262" s="38"/>
      <c r="E262" s="147" t="s">
        <v>200</v>
      </c>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c r="AI262" s="38"/>
      <c r="AJ262" s="38"/>
      <c r="AK262" s="38"/>
      <c r="AL262" s="38"/>
      <c r="AM262" s="38"/>
      <c r="AN262" s="38"/>
      <c r="AO262" s="38"/>
      <c r="AP262" s="38"/>
      <c r="AQ262" s="38"/>
      <c r="AR262" s="38"/>
      <c r="AS262" s="38"/>
      <c r="AT262" s="38"/>
      <c r="AU262" s="38"/>
      <c r="AV262" s="38"/>
      <c r="AW262" s="38"/>
      <c r="AX262" s="38"/>
      <c r="AY262" s="38"/>
      <c r="AZ262" s="38"/>
      <c r="BA262" s="38">
        <v>89</v>
      </c>
      <c r="BB262" s="38"/>
      <c r="BC262" s="38"/>
      <c r="BD262" s="38"/>
      <c r="BE262" s="38"/>
      <c r="BF262" s="38"/>
      <c r="BG262" s="38"/>
      <c r="BH262" s="38"/>
      <c r="BI262" s="38"/>
      <c r="BJ262" s="38"/>
      <c r="BK262" s="38"/>
      <c r="BL262" s="38"/>
      <c r="BM262" s="38"/>
      <c r="BN262" s="38"/>
      <c r="BO262" s="38"/>
      <c r="BP262" s="38"/>
      <c r="BQ262" s="38"/>
      <c r="BR262" s="38"/>
      <c r="BS262" s="38"/>
      <c r="BT262" s="38"/>
      <c r="BU262" s="38"/>
      <c r="BV262" s="38"/>
      <c r="BW262" s="38"/>
      <c r="BX262" s="38"/>
      <c r="BY262" s="38"/>
      <c r="BZ262" s="38"/>
      <c r="CA262" s="38"/>
      <c r="CB262" s="38"/>
      <c r="CC262" s="38"/>
      <c r="CD262" s="38"/>
      <c r="CE262" s="38"/>
      <c r="CF262" s="38"/>
    </row>
    <row r="263" spans="1:84" x14ac:dyDescent="0.3">
      <c r="A263" s="146"/>
      <c r="B263" s="146"/>
      <c r="C263" s="146"/>
      <c r="D263" s="38"/>
      <c r="E263" s="147" t="s">
        <v>201</v>
      </c>
      <c r="F263" s="38"/>
      <c r="G263" s="38"/>
      <c r="H263" s="38"/>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c r="AH263" s="38"/>
      <c r="AI263" s="38"/>
      <c r="AJ263" s="38"/>
      <c r="AK263" s="38"/>
      <c r="AL263" s="38"/>
      <c r="AM263" s="38"/>
      <c r="AN263" s="38"/>
      <c r="AO263" s="38"/>
      <c r="AP263" s="38"/>
      <c r="AQ263" s="38"/>
      <c r="AR263" s="38"/>
      <c r="AS263" s="38"/>
      <c r="AT263" s="38"/>
      <c r="AU263" s="38"/>
      <c r="AV263" s="38"/>
      <c r="AW263" s="38"/>
      <c r="AX263" s="38"/>
      <c r="AY263" s="38"/>
      <c r="AZ263" s="38"/>
      <c r="BA263" s="38"/>
      <c r="BB263" s="38">
        <v>122</v>
      </c>
      <c r="BC263" s="38"/>
      <c r="BD263" s="38"/>
      <c r="BE263" s="38"/>
      <c r="BF263" s="38"/>
      <c r="BG263" s="38"/>
      <c r="BH263" s="38"/>
      <c r="BI263" s="38"/>
      <c r="BJ263" s="38"/>
      <c r="BK263" s="38"/>
      <c r="BL263" s="38"/>
      <c r="BM263" s="38"/>
      <c r="BN263" s="38"/>
      <c r="BO263" s="38"/>
      <c r="BP263" s="38"/>
      <c r="BQ263" s="38"/>
      <c r="BR263" s="38"/>
      <c r="BS263" s="38"/>
      <c r="BT263" s="38"/>
      <c r="BU263" s="38"/>
      <c r="BV263" s="38"/>
      <c r="BW263" s="38"/>
      <c r="BX263" s="38"/>
      <c r="BY263" s="38"/>
      <c r="BZ263" s="38"/>
      <c r="CA263" s="38"/>
      <c r="CB263" s="38"/>
      <c r="CC263" s="38"/>
      <c r="CD263" s="38"/>
      <c r="CE263" s="38"/>
      <c r="CF263" s="38"/>
    </row>
    <row r="264" spans="1:84" x14ac:dyDescent="0.3">
      <c r="A264" s="146"/>
      <c r="B264" s="146"/>
      <c r="C264" s="146"/>
      <c r="D264" s="38"/>
      <c r="E264" s="147" t="s">
        <v>202</v>
      </c>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c r="AH264" s="38"/>
      <c r="AI264" s="38"/>
      <c r="AJ264" s="38"/>
      <c r="AK264" s="38"/>
      <c r="AL264" s="38"/>
      <c r="AM264" s="38"/>
      <c r="AN264" s="38"/>
      <c r="AO264" s="38"/>
      <c r="AP264" s="38"/>
      <c r="AQ264" s="38"/>
      <c r="AR264" s="38"/>
      <c r="AS264" s="38"/>
      <c r="AT264" s="38"/>
      <c r="AU264" s="38"/>
      <c r="AV264" s="38"/>
      <c r="AW264" s="38"/>
      <c r="AX264" s="38"/>
      <c r="AY264" s="38"/>
      <c r="AZ264" s="38"/>
      <c r="BA264" s="38"/>
      <c r="BB264" s="38"/>
      <c r="BC264" s="38">
        <v>119</v>
      </c>
      <c r="BD264" s="38"/>
      <c r="BE264" s="38"/>
      <c r="BF264" s="38"/>
      <c r="BG264" s="38"/>
      <c r="BH264" s="38"/>
      <c r="BI264" s="38"/>
      <c r="BJ264" s="38"/>
      <c r="BK264" s="38"/>
      <c r="BL264" s="38"/>
      <c r="BM264" s="38"/>
      <c r="BN264" s="38"/>
      <c r="BO264" s="38"/>
      <c r="BP264" s="38"/>
      <c r="BQ264" s="38"/>
      <c r="BR264" s="38"/>
      <c r="BS264" s="38"/>
      <c r="BT264" s="38"/>
      <c r="BU264" s="38"/>
      <c r="BV264" s="38"/>
      <c r="BW264" s="38"/>
      <c r="BX264" s="38"/>
      <c r="BY264" s="38"/>
      <c r="BZ264" s="38"/>
      <c r="CA264" s="38"/>
      <c r="CB264" s="38"/>
      <c r="CC264" s="38"/>
      <c r="CD264" s="38"/>
      <c r="CE264" s="38"/>
      <c r="CF264" s="38"/>
    </row>
    <row r="265" spans="1:84" x14ac:dyDescent="0.3">
      <c r="A265" s="146"/>
      <c r="B265" s="146"/>
      <c r="C265" s="146"/>
      <c r="D265" s="38"/>
      <c r="E265" s="147" t="s">
        <v>203</v>
      </c>
      <c r="F265" s="38"/>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c r="AH265" s="38"/>
      <c r="AI265" s="38"/>
      <c r="AJ265" s="38"/>
      <c r="AK265" s="38"/>
      <c r="AL265" s="38"/>
      <c r="AM265" s="38"/>
      <c r="AN265" s="38"/>
      <c r="AO265" s="38"/>
      <c r="AP265" s="38"/>
      <c r="AQ265" s="38"/>
      <c r="AR265" s="38"/>
      <c r="AS265" s="38"/>
      <c r="AT265" s="38"/>
      <c r="AU265" s="38"/>
      <c r="AV265" s="38"/>
      <c r="AW265" s="38"/>
      <c r="AX265" s="38"/>
      <c r="AY265" s="38"/>
      <c r="AZ265" s="38"/>
      <c r="BA265" s="38"/>
      <c r="BB265" s="38"/>
      <c r="BC265" s="38"/>
      <c r="BD265" s="38">
        <v>85</v>
      </c>
      <c r="BE265" s="38"/>
      <c r="BF265" s="38"/>
      <c r="BG265" s="38"/>
      <c r="BH265" s="38"/>
      <c r="BI265" s="38"/>
      <c r="BJ265" s="38"/>
      <c r="BK265" s="38"/>
      <c r="BL265" s="38"/>
      <c r="BM265" s="38"/>
      <c r="BN265" s="38"/>
      <c r="BO265" s="38"/>
      <c r="BP265" s="38"/>
      <c r="BQ265" s="38"/>
      <c r="BR265" s="38"/>
      <c r="BS265" s="38"/>
      <c r="BT265" s="38"/>
      <c r="BU265" s="38"/>
      <c r="BV265" s="38"/>
      <c r="BW265" s="38"/>
      <c r="BX265" s="38"/>
      <c r="BY265" s="38"/>
      <c r="BZ265" s="38"/>
      <c r="CA265" s="38"/>
      <c r="CB265" s="38"/>
      <c r="CC265" s="38"/>
      <c r="CD265" s="38"/>
      <c r="CE265" s="38"/>
      <c r="CF265" s="38"/>
    </row>
    <row r="266" spans="1:84" x14ac:dyDescent="0.3">
      <c r="A266" s="146"/>
      <c r="B266" s="146"/>
      <c r="C266" s="146"/>
      <c r="D266" s="38"/>
      <c r="E266" s="147" t="s">
        <v>204</v>
      </c>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c r="AF266" s="38"/>
      <c r="AG266" s="38"/>
      <c r="AH266" s="38"/>
      <c r="AI266" s="38"/>
      <c r="AJ266" s="38"/>
      <c r="AK266" s="38"/>
      <c r="AL266" s="38"/>
      <c r="AM266" s="38"/>
      <c r="AN266" s="38"/>
      <c r="AO266" s="38"/>
      <c r="AP266" s="38"/>
      <c r="AQ266" s="38"/>
      <c r="AR266" s="38"/>
      <c r="AS266" s="38"/>
      <c r="AT266" s="38"/>
      <c r="AU266" s="38"/>
      <c r="AV266" s="38"/>
      <c r="AW266" s="38"/>
      <c r="AX266" s="38"/>
      <c r="AY266" s="38"/>
      <c r="AZ266" s="38"/>
      <c r="BA266" s="38"/>
      <c r="BB266" s="38"/>
      <c r="BC266" s="38"/>
      <c r="BD266" s="38"/>
      <c r="BE266" s="38">
        <v>125</v>
      </c>
      <c r="BF266" s="38"/>
      <c r="BG266" s="38"/>
      <c r="BH266" s="38"/>
      <c r="BI266" s="38"/>
      <c r="BJ266" s="38"/>
      <c r="BK266" s="38"/>
      <c r="BL266" s="38"/>
      <c r="BM266" s="38"/>
      <c r="BN266" s="38"/>
      <c r="BO266" s="38"/>
      <c r="BP266" s="38"/>
      <c r="BQ266" s="38"/>
      <c r="BR266" s="38"/>
      <c r="BS266" s="38"/>
      <c r="BT266" s="38"/>
      <c r="BU266" s="38"/>
      <c r="BV266" s="38"/>
      <c r="BW266" s="38"/>
      <c r="BX266" s="38"/>
      <c r="BY266" s="38"/>
      <c r="BZ266" s="38"/>
      <c r="CA266" s="38"/>
      <c r="CB266" s="38"/>
      <c r="CC266" s="38"/>
      <c r="CD266" s="38"/>
      <c r="CE266" s="38"/>
      <c r="CF266" s="38"/>
    </row>
    <row r="267" spans="1:84" x14ac:dyDescent="0.3">
      <c r="A267" s="146"/>
      <c r="B267" s="146"/>
      <c r="C267" s="146"/>
      <c r="D267" s="38"/>
      <c r="E267" s="147" t="s">
        <v>225</v>
      </c>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c r="AI267" s="38"/>
      <c r="AJ267" s="38"/>
      <c r="AK267" s="38"/>
      <c r="AL267" s="38"/>
      <c r="AM267" s="38"/>
      <c r="AN267" s="38"/>
      <c r="AO267" s="38"/>
      <c r="AP267" s="38"/>
      <c r="AQ267" s="38"/>
      <c r="AR267" s="38"/>
      <c r="AS267" s="38"/>
      <c r="AT267" s="38"/>
      <c r="AU267" s="38"/>
      <c r="AV267" s="38"/>
      <c r="AW267" s="38"/>
      <c r="AX267" s="38"/>
      <c r="AY267" s="38"/>
      <c r="AZ267" s="38"/>
      <c r="BA267" s="38"/>
      <c r="BB267" s="38"/>
      <c r="BC267" s="38"/>
      <c r="BD267" s="38"/>
      <c r="BE267" s="38"/>
      <c r="BF267" s="38">
        <v>86</v>
      </c>
      <c r="BG267" s="38"/>
      <c r="BH267" s="38"/>
      <c r="BI267" s="38"/>
      <c r="BJ267" s="38"/>
      <c r="BK267" s="38"/>
      <c r="BL267" s="38"/>
      <c r="BM267" s="38"/>
      <c r="BN267" s="38"/>
      <c r="BO267" s="38"/>
      <c r="BP267" s="38"/>
      <c r="BQ267" s="38"/>
      <c r="BR267" s="38"/>
      <c r="BS267" s="38"/>
      <c r="BT267" s="38"/>
      <c r="BU267" s="38"/>
      <c r="BV267" s="38"/>
      <c r="BW267" s="38"/>
      <c r="BX267" s="38"/>
      <c r="BY267" s="38"/>
      <c r="BZ267" s="38"/>
      <c r="CA267" s="38"/>
      <c r="CB267" s="38"/>
      <c r="CC267" s="38"/>
      <c r="CD267" s="38"/>
      <c r="CE267" s="38"/>
      <c r="CF267" s="38"/>
    </row>
    <row r="268" spans="1:84" x14ac:dyDescent="0.3">
      <c r="A268" s="146"/>
      <c r="B268" s="146"/>
      <c r="C268" s="146"/>
      <c r="D268" s="38"/>
      <c r="E268" s="147" t="s">
        <v>205</v>
      </c>
      <c r="F268" s="38"/>
      <c r="G268" s="38"/>
      <c r="H268" s="38"/>
      <c r="I268" s="38"/>
      <c r="J268" s="38"/>
      <c r="K268" s="38"/>
      <c r="L268" s="38"/>
      <c r="M268" s="38"/>
      <c r="N268" s="38"/>
      <c r="O268" s="38"/>
      <c r="P268" s="38"/>
      <c r="Q268" s="38"/>
      <c r="R268" s="38"/>
      <c r="S268" s="38"/>
      <c r="T268" s="38"/>
      <c r="U268" s="38"/>
      <c r="V268" s="38"/>
      <c r="W268" s="38"/>
      <c r="X268" s="38"/>
      <c r="Y268" s="38"/>
      <c r="Z268" s="38"/>
      <c r="AA268" s="38"/>
      <c r="AB268" s="38"/>
      <c r="AC268" s="38"/>
      <c r="AD268" s="38"/>
      <c r="AE268" s="38"/>
      <c r="AF268" s="38"/>
      <c r="AG268" s="38"/>
      <c r="AH268" s="38"/>
      <c r="AI268" s="38"/>
      <c r="AJ268" s="38"/>
      <c r="AK268" s="38"/>
      <c r="AL268" s="38"/>
      <c r="AM268" s="38"/>
      <c r="AN268" s="38"/>
      <c r="AO268" s="38"/>
      <c r="AP268" s="38"/>
      <c r="AQ268" s="38"/>
      <c r="AR268" s="38"/>
      <c r="AS268" s="38"/>
      <c r="AT268" s="38"/>
      <c r="AU268" s="38"/>
      <c r="AV268" s="38"/>
      <c r="AW268" s="38"/>
      <c r="AX268" s="38"/>
      <c r="AY268" s="38"/>
      <c r="AZ268" s="38"/>
      <c r="BA268" s="38"/>
      <c r="BB268" s="38"/>
      <c r="BC268" s="38"/>
      <c r="BD268" s="38"/>
      <c r="BE268" s="38"/>
      <c r="BF268" s="38"/>
      <c r="BG268" s="38">
        <v>124</v>
      </c>
      <c r="BH268" s="38"/>
      <c r="BI268" s="38"/>
      <c r="BJ268" s="38"/>
      <c r="BK268" s="38"/>
      <c r="BL268" s="38"/>
      <c r="BM268" s="38"/>
      <c r="BN268" s="38"/>
      <c r="BO268" s="38"/>
      <c r="BP268" s="38"/>
      <c r="BQ268" s="38"/>
      <c r="BR268" s="38"/>
      <c r="BS268" s="38"/>
      <c r="BT268" s="38"/>
      <c r="BU268" s="38"/>
      <c r="BV268" s="38"/>
      <c r="BW268" s="38"/>
      <c r="BX268" s="38"/>
      <c r="BY268" s="38"/>
      <c r="BZ268" s="38"/>
      <c r="CA268" s="38"/>
      <c r="CB268" s="38"/>
      <c r="CC268" s="38"/>
      <c r="CD268" s="38"/>
      <c r="CE268" s="38"/>
      <c r="CF268" s="38"/>
    </row>
    <row r="269" spans="1:84" x14ac:dyDescent="0.3">
      <c r="A269" s="146"/>
      <c r="B269" s="146"/>
      <c r="C269" s="146"/>
      <c r="D269" s="38"/>
      <c r="E269" s="147" t="s">
        <v>33</v>
      </c>
      <c r="F269" s="38"/>
      <c r="G269" s="38"/>
      <c r="H269" s="38"/>
      <c r="I269" s="38"/>
      <c r="J269" s="38"/>
      <c r="K269" s="38"/>
      <c r="L269" s="38"/>
      <c r="M269" s="38"/>
      <c r="N269" s="38"/>
      <c r="O269" s="38"/>
      <c r="P269" s="38"/>
      <c r="Q269" s="38"/>
      <c r="R269" s="38"/>
      <c r="S269" s="38"/>
      <c r="T269" s="38"/>
      <c r="U269" s="38"/>
      <c r="V269" s="38"/>
      <c r="W269" s="38"/>
      <c r="X269" s="38"/>
      <c r="Y269" s="38"/>
      <c r="Z269" s="38"/>
      <c r="AA269" s="38"/>
      <c r="AB269" s="38"/>
      <c r="AC269" s="38"/>
      <c r="AD269" s="38"/>
      <c r="AE269" s="38"/>
      <c r="AF269" s="38"/>
      <c r="AG269" s="38"/>
      <c r="AH269" s="38"/>
      <c r="AI269" s="38"/>
      <c r="AJ269" s="38"/>
      <c r="AK269" s="38"/>
      <c r="AL269" s="38"/>
      <c r="AM269" s="38"/>
      <c r="AN269" s="38"/>
      <c r="AO269" s="38"/>
      <c r="AP269" s="38"/>
      <c r="AQ269" s="38"/>
      <c r="AR269" s="38"/>
      <c r="AS269" s="38"/>
      <c r="AT269" s="38"/>
      <c r="AU269" s="38"/>
      <c r="AV269" s="38"/>
      <c r="AW269" s="38"/>
      <c r="AX269" s="38"/>
      <c r="AY269" s="38"/>
      <c r="AZ269" s="38"/>
      <c r="BA269" s="38"/>
      <c r="BB269" s="38"/>
      <c r="BC269" s="38"/>
      <c r="BD269" s="38"/>
      <c r="BE269" s="38"/>
      <c r="BF269" s="38"/>
      <c r="BG269" s="38"/>
      <c r="BH269" s="38">
        <v>91</v>
      </c>
      <c r="BI269" s="38"/>
      <c r="BJ269" s="38"/>
      <c r="BK269" s="38"/>
      <c r="BL269" s="38"/>
      <c r="BM269" s="38"/>
      <c r="BN269" s="38"/>
      <c r="BO269" s="38"/>
      <c r="BP269" s="38"/>
      <c r="BQ269" s="38"/>
      <c r="BR269" s="38"/>
      <c r="BS269" s="38"/>
      <c r="BT269" s="38"/>
      <c r="BU269" s="38"/>
      <c r="BV269" s="38"/>
      <c r="BW269" s="38"/>
      <c r="BX269" s="38"/>
      <c r="BY269" s="38"/>
      <c r="BZ269" s="38"/>
      <c r="CA269" s="38"/>
      <c r="CB269" s="38"/>
      <c r="CC269" s="38"/>
      <c r="CD269" s="38"/>
      <c r="CE269" s="38"/>
      <c r="CF269" s="38"/>
    </row>
    <row r="270" spans="1:84" x14ac:dyDescent="0.3">
      <c r="A270" s="146"/>
      <c r="B270" s="146"/>
      <c r="C270" s="146"/>
      <c r="D270" s="38"/>
      <c r="E270" s="147" t="s">
        <v>206</v>
      </c>
      <c r="F270" s="38"/>
      <c r="G270" s="38"/>
      <c r="H270" s="38"/>
      <c r="I270" s="38"/>
      <c r="J270" s="38"/>
      <c r="K270" s="38"/>
      <c r="L270" s="38"/>
      <c r="M270" s="38"/>
      <c r="N270" s="38"/>
      <c r="O270" s="38"/>
      <c r="P270" s="38"/>
      <c r="Q270" s="38"/>
      <c r="R270" s="38"/>
      <c r="S270" s="38"/>
      <c r="T270" s="38"/>
      <c r="U270" s="38"/>
      <c r="V270" s="38"/>
      <c r="W270" s="38"/>
      <c r="X270" s="38"/>
      <c r="Y270" s="38"/>
      <c r="Z270" s="38"/>
      <c r="AA270" s="38"/>
      <c r="AB270" s="38"/>
      <c r="AC270" s="38"/>
      <c r="AD270" s="38"/>
      <c r="AE270" s="38"/>
      <c r="AF270" s="38"/>
      <c r="AG270" s="38"/>
      <c r="AH270" s="38"/>
      <c r="AI270" s="38"/>
      <c r="AJ270" s="38"/>
      <c r="AK270" s="38"/>
      <c r="AL270" s="38"/>
      <c r="AM270" s="38"/>
      <c r="AN270" s="38"/>
      <c r="AO270" s="38"/>
      <c r="AP270" s="38"/>
      <c r="AQ270" s="38"/>
      <c r="AR270" s="38"/>
      <c r="AS270" s="38"/>
      <c r="AT270" s="38"/>
      <c r="AU270" s="38"/>
      <c r="AV270" s="38"/>
      <c r="AW270" s="38"/>
      <c r="AX270" s="38"/>
      <c r="AY270" s="38"/>
      <c r="AZ270" s="38"/>
      <c r="BA270" s="38"/>
      <c r="BB270" s="38"/>
      <c r="BC270" s="38"/>
      <c r="BD270" s="38"/>
      <c r="BE270" s="38"/>
      <c r="BF270" s="38"/>
      <c r="BG270" s="38"/>
      <c r="BH270" s="38"/>
      <c r="BI270" s="38">
        <v>95</v>
      </c>
      <c r="BJ270" s="38"/>
      <c r="BK270" s="38"/>
      <c r="BL270" s="38"/>
      <c r="BM270" s="38"/>
      <c r="BN270" s="38"/>
      <c r="BO270" s="38"/>
      <c r="BP270" s="38"/>
      <c r="BQ270" s="38"/>
      <c r="BR270" s="38"/>
      <c r="BS270" s="38"/>
      <c r="BT270" s="38"/>
      <c r="BU270" s="38"/>
      <c r="BV270" s="38"/>
      <c r="BW270" s="38"/>
      <c r="BX270" s="38"/>
      <c r="BY270" s="38"/>
      <c r="BZ270" s="38"/>
      <c r="CA270" s="38"/>
      <c r="CB270" s="38"/>
      <c r="CC270" s="38"/>
      <c r="CD270" s="38"/>
      <c r="CE270" s="38"/>
      <c r="CF270" s="38"/>
    </row>
    <row r="271" spans="1:84" x14ac:dyDescent="0.3">
      <c r="A271" s="146"/>
      <c r="B271" s="146"/>
      <c r="C271" s="146"/>
      <c r="D271" s="38"/>
      <c r="E271" s="147" t="s">
        <v>59</v>
      </c>
      <c r="F271" s="38"/>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c r="AE271" s="38"/>
      <c r="AF271" s="38"/>
      <c r="AG271" s="38"/>
      <c r="AH271" s="38"/>
      <c r="AI271" s="38"/>
      <c r="AJ271" s="38"/>
      <c r="AK271" s="38"/>
      <c r="AL271" s="38"/>
      <c r="AM271" s="38"/>
      <c r="AN271" s="38"/>
      <c r="AO271" s="38"/>
      <c r="AP271" s="38"/>
      <c r="AQ271" s="38"/>
      <c r="AR271" s="38"/>
      <c r="AS271" s="38"/>
      <c r="AT271" s="38"/>
      <c r="AU271" s="38"/>
      <c r="AV271" s="38"/>
      <c r="AW271" s="38"/>
      <c r="AX271" s="38"/>
      <c r="AY271" s="38"/>
      <c r="AZ271" s="38"/>
      <c r="BA271" s="38"/>
      <c r="BB271" s="38"/>
      <c r="BC271" s="38"/>
      <c r="BD271" s="38"/>
      <c r="BE271" s="38"/>
      <c r="BF271" s="38"/>
      <c r="BG271" s="38"/>
      <c r="BH271" s="38"/>
      <c r="BI271" s="38"/>
      <c r="BJ271" s="38">
        <v>105</v>
      </c>
      <c r="BK271" s="38"/>
      <c r="BL271" s="38"/>
      <c r="BM271" s="38"/>
      <c r="BN271" s="38"/>
      <c r="BO271" s="38"/>
      <c r="BP271" s="38"/>
      <c r="BQ271" s="38"/>
      <c r="BR271" s="38"/>
      <c r="BS271" s="38"/>
      <c r="BT271" s="38"/>
      <c r="BU271" s="38"/>
      <c r="BV271" s="38"/>
      <c r="BW271" s="38"/>
      <c r="BX271" s="38"/>
      <c r="BY271" s="38"/>
      <c r="BZ271" s="38"/>
      <c r="CA271" s="38"/>
      <c r="CB271" s="38"/>
      <c r="CC271" s="38"/>
      <c r="CD271" s="38"/>
      <c r="CE271" s="38"/>
      <c r="CF271" s="38"/>
    </row>
    <row r="272" spans="1:84" x14ac:dyDescent="0.3">
      <c r="A272" s="146"/>
      <c r="B272" s="146"/>
      <c r="C272" s="146"/>
      <c r="D272" s="38"/>
      <c r="E272" s="147" t="s">
        <v>105</v>
      </c>
      <c r="F272" s="38"/>
      <c r="G272" s="38"/>
      <c r="H272" s="38"/>
      <c r="I272" s="38"/>
      <c r="J272" s="38"/>
      <c r="K272" s="38"/>
      <c r="L272" s="38"/>
      <c r="M272" s="38"/>
      <c r="N272" s="38"/>
      <c r="O272" s="38"/>
      <c r="P272" s="38"/>
      <c r="Q272" s="38"/>
      <c r="R272" s="38"/>
      <c r="S272" s="38"/>
      <c r="T272" s="38"/>
      <c r="U272" s="38"/>
      <c r="V272" s="38"/>
      <c r="W272" s="38"/>
      <c r="X272" s="38"/>
      <c r="Y272" s="38"/>
      <c r="Z272" s="38"/>
      <c r="AA272" s="38"/>
      <c r="AB272" s="38"/>
      <c r="AC272" s="38"/>
      <c r="AD272" s="38"/>
      <c r="AE272" s="38"/>
      <c r="AF272" s="38"/>
      <c r="AG272" s="38"/>
      <c r="AH272" s="38"/>
      <c r="AI272" s="38"/>
      <c r="AJ272" s="38"/>
      <c r="AK272" s="38"/>
      <c r="AL272" s="38"/>
      <c r="AM272" s="38"/>
      <c r="AN272" s="38"/>
      <c r="AO272" s="38"/>
      <c r="AP272" s="38"/>
      <c r="AQ272" s="38"/>
      <c r="AR272" s="38"/>
      <c r="AS272" s="38"/>
      <c r="AT272" s="38"/>
      <c r="AU272" s="38"/>
      <c r="AV272" s="38"/>
      <c r="AW272" s="38"/>
      <c r="AX272" s="38"/>
      <c r="AY272" s="38"/>
      <c r="AZ272" s="38"/>
      <c r="BA272" s="38"/>
      <c r="BB272" s="38"/>
      <c r="BC272" s="38"/>
      <c r="BD272" s="38"/>
      <c r="BE272" s="38"/>
      <c r="BF272" s="38"/>
      <c r="BG272" s="38"/>
      <c r="BH272" s="38"/>
      <c r="BI272" s="38"/>
      <c r="BJ272" s="38"/>
      <c r="BK272" s="38">
        <v>81</v>
      </c>
      <c r="BL272" s="38"/>
      <c r="BM272" s="38"/>
      <c r="BN272" s="38"/>
      <c r="BO272" s="38"/>
      <c r="BP272" s="38"/>
      <c r="BQ272" s="38"/>
      <c r="BR272" s="38"/>
      <c r="BS272" s="38"/>
      <c r="BT272" s="38"/>
      <c r="BU272" s="38"/>
      <c r="BV272" s="38"/>
      <c r="BW272" s="38"/>
      <c r="BX272" s="38"/>
      <c r="BY272" s="38"/>
      <c r="BZ272" s="38"/>
      <c r="CA272" s="38"/>
      <c r="CB272" s="38"/>
      <c r="CC272" s="38"/>
      <c r="CD272" s="38"/>
      <c r="CE272" s="38"/>
      <c r="CF272" s="38"/>
    </row>
    <row r="273" spans="1:84" x14ac:dyDescent="0.3">
      <c r="A273" s="146"/>
      <c r="B273" s="146"/>
      <c r="C273" s="146"/>
      <c r="D273" s="38"/>
      <c r="E273" s="147" t="s">
        <v>207</v>
      </c>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c r="AE273" s="38"/>
      <c r="AF273" s="38"/>
      <c r="AG273" s="38"/>
      <c r="AH273" s="38"/>
      <c r="AI273" s="38"/>
      <c r="AJ273" s="38"/>
      <c r="AK273" s="38"/>
      <c r="AL273" s="38"/>
      <c r="AM273" s="38"/>
      <c r="AN273" s="38"/>
      <c r="AO273" s="38"/>
      <c r="AP273" s="38"/>
      <c r="AQ273" s="38"/>
      <c r="AR273" s="38"/>
      <c r="AS273" s="38"/>
      <c r="AT273" s="38"/>
      <c r="AU273" s="38"/>
      <c r="AV273" s="38"/>
      <c r="AW273" s="38"/>
      <c r="AX273" s="38"/>
      <c r="AY273" s="38"/>
      <c r="AZ273" s="38"/>
      <c r="BA273" s="38"/>
      <c r="BB273" s="38"/>
      <c r="BC273" s="38"/>
      <c r="BD273" s="38"/>
      <c r="BE273" s="38"/>
      <c r="BF273" s="38"/>
      <c r="BG273" s="38"/>
      <c r="BH273" s="38"/>
      <c r="BI273" s="38"/>
      <c r="BJ273" s="38"/>
      <c r="BK273" s="38"/>
      <c r="BL273" s="38">
        <v>107</v>
      </c>
      <c r="BM273" s="38"/>
      <c r="BN273" s="38"/>
      <c r="BO273" s="38"/>
      <c r="BP273" s="38"/>
      <c r="BQ273" s="38"/>
      <c r="BR273" s="38"/>
      <c r="BS273" s="38"/>
      <c r="BT273" s="38"/>
      <c r="BU273" s="38"/>
      <c r="BV273" s="38"/>
      <c r="BW273" s="38"/>
      <c r="BX273" s="38"/>
      <c r="BY273" s="38"/>
      <c r="BZ273" s="38"/>
      <c r="CA273" s="38"/>
      <c r="CB273" s="38"/>
      <c r="CC273" s="38"/>
      <c r="CD273" s="38"/>
      <c r="CE273" s="38"/>
      <c r="CF273" s="38"/>
    </row>
    <row r="274" spans="1:84" x14ac:dyDescent="0.3">
      <c r="A274" s="146"/>
      <c r="B274" s="146"/>
      <c r="C274" s="146"/>
      <c r="D274" s="38"/>
      <c r="E274" s="147" t="s">
        <v>208</v>
      </c>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c r="AD274" s="38"/>
      <c r="AE274" s="38"/>
      <c r="AF274" s="38"/>
      <c r="AG274" s="38"/>
      <c r="AH274" s="38"/>
      <c r="AI274" s="38"/>
      <c r="AJ274" s="38"/>
      <c r="AK274" s="38"/>
      <c r="AL274" s="38"/>
      <c r="AM274" s="38"/>
      <c r="AN274" s="38"/>
      <c r="AO274" s="38"/>
      <c r="AP274" s="38"/>
      <c r="AQ274" s="38"/>
      <c r="AR274" s="38"/>
      <c r="AS274" s="38"/>
      <c r="AT274" s="38"/>
      <c r="AU274" s="38"/>
      <c r="AV274" s="38"/>
      <c r="AW274" s="38"/>
      <c r="AX274" s="38"/>
      <c r="AY274" s="38"/>
      <c r="AZ274" s="38"/>
      <c r="BA274" s="38"/>
      <c r="BB274" s="38"/>
      <c r="BC274" s="38"/>
      <c r="BD274" s="38"/>
      <c r="BE274" s="38"/>
      <c r="BF274" s="38"/>
      <c r="BG274" s="38"/>
      <c r="BH274" s="38"/>
      <c r="BI274" s="38"/>
      <c r="BJ274" s="38"/>
      <c r="BK274" s="38"/>
      <c r="BL274" s="38"/>
      <c r="BM274" s="38">
        <v>117</v>
      </c>
      <c r="BN274" s="38"/>
      <c r="BO274" s="38"/>
      <c r="BP274" s="38"/>
      <c r="BQ274" s="38"/>
      <c r="BR274" s="38"/>
      <c r="BS274" s="38"/>
      <c r="BT274" s="38"/>
      <c r="BU274" s="38"/>
      <c r="BV274" s="38"/>
      <c r="BW274" s="38"/>
      <c r="BX274" s="38"/>
      <c r="BY274" s="38"/>
      <c r="BZ274" s="38"/>
      <c r="CA274" s="38"/>
      <c r="CB274" s="38"/>
      <c r="CC274" s="38"/>
      <c r="CD274" s="38"/>
      <c r="CE274" s="38"/>
      <c r="CF274" s="38"/>
    </row>
    <row r="275" spans="1:84" x14ac:dyDescent="0.3">
      <c r="A275" s="146"/>
      <c r="B275" s="146"/>
      <c r="C275" s="146"/>
      <c r="D275" s="38"/>
      <c r="E275" s="147" t="s">
        <v>209</v>
      </c>
      <c r="F275" s="38"/>
      <c r="G275" s="38"/>
      <c r="H275" s="38"/>
      <c r="I275" s="38"/>
      <c r="J275" s="38"/>
      <c r="K275" s="38"/>
      <c r="L275" s="38"/>
      <c r="M275" s="38"/>
      <c r="N275" s="38"/>
      <c r="O275" s="38"/>
      <c r="P275" s="38"/>
      <c r="Q275" s="38"/>
      <c r="R275" s="38"/>
      <c r="S275" s="38"/>
      <c r="T275" s="38"/>
      <c r="U275" s="38"/>
      <c r="V275" s="38"/>
      <c r="W275" s="38"/>
      <c r="X275" s="38"/>
      <c r="Y275" s="38"/>
      <c r="Z275" s="38"/>
      <c r="AA275" s="38"/>
      <c r="AB275" s="38"/>
      <c r="AC275" s="38"/>
      <c r="AD275" s="38"/>
      <c r="AE275" s="38"/>
      <c r="AF275" s="38"/>
      <c r="AG275" s="38"/>
      <c r="AH275" s="38"/>
      <c r="AI275" s="38"/>
      <c r="AJ275" s="38"/>
      <c r="AK275" s="38"/>
      <c r="AL275" s="38"/>
      <c r="AM275" s="38"/>
      <c r="AN275" s="38"/>
      <c r="AO275" s="38"/>
      <c r="AP275" s="38"/>
      <c r="AQ275" s="38"/>
      <c r="AR275" s="38"/>
      <c r="AS275" s="38"/>
      <c r="AT275" s="38"/>
      <c r="AU275" s="38"/>
      <c r="AV275" s="38"/>
      <c r="AW275" s="38"/>
      <c r="AX275" s="38"/>
      <c r="AY275" s="38"/>
      <c r="AZ275" s="38"/>
      <c r="BA275" s="38"/>
      <c r="BB275" s="38"/>
      <c r="BC275" s="38"/>
      <c r="BD275" s="38"/>
      <c r="BE275" s="38"/>
      <c r="BF275" s="38"/>
      <c r="BG275" s="38"/>
      <c r="BH275" s="38"/>
      <c r="BI275" s="38"/>
      <c r="BJ275" s="38"/>
      <c r="BK275" s="38"/>
      <c r="BL275" s="38"/>
      <c r="BM275" s="38"/>
      <c r="BN275" s="38">
        <v>113</v>
      </c>
      <c r="BO275" s="38"/>
      <c r="BP275" s="38"/>
      <c r="BQ275" s="38"/>
      <c r="BR275" s="38"/>
      <c r="BS275" s="38"/>
      <c r="BT275" s="38"/>
      <c r="BU275" s="38"/>
      <c r="BV275" s="38"/>
      <c r="BW275" s="38"/>
      <c r="BX275" s="38"/>
      <c r="BY275" s="38"/>
      <c r="BZ275" s="38"/>
      <c r="CA275" s="38"/>
      <c r="CB275" s="38"/>
      <c r="CC275" s="38"/>
      <c r="CD275" s="38"/>
      <c r="CE275" s="38"/>
      <c r="CF275" s="38"/>
    </row>
    <row r="276" spans="1:84" x14ac:dyDescent="0.3">
      <c r="A276" s="146"/>
      <c r="B276" s="146"/>
      <c r="C276" s="146"/>
      <c r="D276" s="38"/>
      <c r="E276" s="147" t="s">
        <v>210</v>
      </c>
      <c r="F276" s="38"/>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c r="AD276" s="38"/>
      <c r="AE276" s="38"/>
      <c r="AF276" s="38"/>
      <c r="AG276" s="38"/>
      <c r="AH276" s="38"/>
      <c r="AI276" s="38"/>
      <c r="AJ276" s="38"/>
      <c r="AK276" s="38"/>
      <c r="AL276" s="38"/>
      <c r="AM276" s="38"/>
      <c r="AN276" s="38"/>
      <c r="AO276" s="38"/>
      <c r="AP276" s="38"/>
      <c r="AQ276" s="38"/>
      <c r="AR276" s="38"/>
      <c r="AS276" s="38"/>
      <c r="AT276" s="38"/>
      <c r="AU276" s="38"/>
      <c r="AV276" s="38"/>
      <c r="AW276" s="38"/>
      <c r="AX276" s="38"/>
      <c r="AY276" s="38"/>
      <c r="AZ276" s="38"/>
      <c r="BA276" s="38"/>
      <c r="BB276" s="38"/>
      <c r="BC276" s="38"/>
      <c r="BD276" s="38"/>
      <c r="BE276" s="38"/>
      <c r="BF276" s="38"/>
      <c r="BG276" s="38"/>
      <c r="BH276" s="38"/>
      <c r="BI276" s="38"/>
      <c r="BJ276" s="38"/>
      <c r="BK276" s="38"/>
      <c r="BL276" s="38"/>
      <c r="BM276" s="38"/>
      <c r="BN276" s="38"/>
      <c r="BO276" s="38">
        <v>82</v>
      </c>
      <c r="BP276" s="38"/>
      <c r="BQ276" s="38"/>
      <c r="BR276" s="38"/>
      <c r="BS276" s="38"/>
      <c r="BT276" s="38"/>
      <c r="BU276" s="38"/>
      <c r="BV276" s="38"/>
      <c r="BW276" s="38"/>
      <c r="BX276" s="38"/>
      <c r="BY276" s="38"/>
      <c r="BZ276" s="38"/>
      <c r="CA276" s="38"/>
      <c r="CB276" s="38"/>
      <c r="CC276" s="38"/>
      <c r="CD276" s="38"/>
      <c r="CE276" s="38"/>
      <c r="CF276" s="38"/>
    </row>
    <row r="277" spans="1:84" x14ac:dyDescent="0.3">
      <c r="A277" s="146"/>
      <c r="B277" s="146"/>
      <c r="C277" s="146"/>
      <c r="D277" s="38"/>
      <c r="E277" s="147" t="s">
        <v>33</v>
      </c>
      <c r="F277" s="38"/>
      <c r="G277" s="38"/>
      <c r="H277" s="38"/>
      <c r="I277" s="38"/>
      <c r="J277" s="38"/>
      <c r="K277" s="38"/>
      <c r="L277" s="38"/>
      <c r="M277" s="38"/>
      <c r="N277" s="38"/>
      <c r="O277" s="38"/>
      <c r="P277" s="38"/>
      <c r="Q277" s="38"/>
      <c r="R277" s="38"/>
      <c r="S277" s="38"/>
      <c r="T277" s="38"/>
      <c r="U277" s="38"/>
      <c r="V277" s="38"/>
      <c r="W277" s="38"/>
      <c r="X277" s="38"/>
      <c r="Y277" s="38"/>
      <c r="Z277" s="38"/>
      <c r="AA277" s="38"/>
      <c r="AB277" s="38"/>
      <c r="AC277" s="38"/>
      <c r="AD277" s="38"/>
      <c r="AE277" s="38"/>
      <c r="AF277" s="38"/>
      <c r="AG277" s="38"/>
      <c r="AH277" s="38"/>
      <c r="AI277" s="38"/>
      <c r="AJ277" s="38"/>
      <c r="AK277" s="38"/>
      <c r="AL277" s="38"/>
      <c r="AM277" s="38"/>
      <c r="AN277" s="38"/>
      <c r="AO277" s="38"/>
      <c r="AP277" s="38"/>
      <c r="AQ277" s="38"/>
      <c r="AR277" s="38"/>
      <c r="AS277" s="38"/>
      <c r="AT277" s="38"/>
      <c r="AU277" s="38"/>
      <c r="AV277" s="38"/>
      <c r="AW277" s="38"/>
      <c r="AX277" s="38"/>
      <c r="AY277" s="38"/>
      <c r="AZ277" s="38"/>
      <c r="BA277" s="38"/>
      <c r="BB277" s="38"/>
      <c r="BC277" s="38"/>
      <c r="BD277" s="38"/>
      <c r="BE277" s="38"/>
      <c r="BF277" s="38"/>
      <c r="BG277" s="38"/>
      <c r="BH277" s="38"/>
      <c r="BI277" s="38"/>
      <c r="BJ277" s="38"/>
      <c r="BK277" s="38"/>
      <c r="BL277" s="38"/>
      <c r="BM277" s="38"/>
      <c r="BN277" s="38"/>
      <c r="BO277" s="38"/>
      <c r="BP277" s="38">
        <v>96</v>
      </c>
      <c r="BQ277" s="38"/>
      <c r="BR277" s="38"/>
      <c r="BS277" s="38"/>
      <c r="BT277" s="38"/>
      <c r="BU277" s="38"/>
      <c r="BV277" s="38"/>
      <c r="BW277" s="38"/>
      <c r="BX277" s="38"/>
      <c r="BY277" s="38"/>
      <c r="BZ277" s="38"/>
      <c r="CA277" s="38"/>
      <c r="CB277" s="38"/>
      <c r="CC277" s="38"/>
      <c r="CD277" s="38"/>
      <c r="CE277" s="38"/>
      <c r="CF277" s="38"/>
    </row>
    <row r="278" spans="1:84" x14ac:dyDescent="0.3">
      <c r="A278" s="146"/>
      <c r="B278" s="146"/>
      <c r="C278" s="146"/>
      <c r="D278" s="38"/>
      <c r="E278" s="147" t="s">
        <v>211</v>
      </c>
      <c r="F278" s="38"/>
      <c r="G278" s="38"/>
      <c r="H278" s="38"/>
      <c r="I278" s="38"/>
      <c r="J278" s="38"/>
      <c r="K278" s="38"/>
      <c r="L278" s="38"/>
      <c r="M278" s="38"/>
      <c r="N278" s="38"/>
      <c r="O278" s="38"/>
      <c r="P278" s="38"/>
      <c r="Q278" s="38"/>
      <c r="R278" s="38"/>
      <c r="S278" s="38"/>
      <c r="T278" s="38"/>
      <c r="U278" s="38"/>
      <c r="V278" s="38"/>
      <c r="W278" s="38"/>
      <c r="X278" s="38"/>
      <c r="Y278" s="38"/>
      <c r="Z278" s="38"/>
      <c r="AA278" s="38"/>
      <c r="AB278" s="38"/>
      <c r="AC278" s="38"/>
      <c r="AD278" s="38"/>
      <c r="AE278" s="38"/>
      <c r="AF278" s="38"/>
      <c r="AG278" s="38"/>
      <c r="AH278" s="38"/>
      <c r="AI278" s="38"/>
      <c r="AJ278" s="38"/>
      <c r="AK278" s="38"/>
      <c r="AL278" s="38"/>
      <c r="AM278" s="38"/>
      <c r="AN278" s="38"/>
      <c r="AO278" s="38"/>
      <c r="AP278" s="38"/>
      <c r="AQ278" s="38"/>
      <c r="AR278" s="38"/>
      <c r="AS278" s="38"/>
      <c r="AT278" s="38"/>
      <c r="AU278" s="38"/>
      <c r="AV278" s="38"/>
      <c r="AW278" s="38"/>
      <c r="AX278" s="38"/>
      <c r="AY278" s="38"/>
      <c r="AZ278" s="38"/>
      <c r="BA278" s="38"/>
      <c r="BB278" s="38"/>
      <c r="BC278" s="38"/>
      <c r="BD278" s="38"/>
      <c r="BE278" s="38"/>
      <c r="BF278" s="38"/>
      <c r="BG278" s="38"/>
      <c r="BH278" s="38"/>
      <c r="BI278" s="38"/>
      <c r="BJ278" s="38"/>
      <c r="BK278" s="38"/>
      <c r="BL278" s="38"/>
      <c r="BM278" s="38"/>
      <c r="BN278" s="38"/>
      <c r="BO278" s="38"/>
      <c r="BP278" s="38"/>
      <c r="BQ278" s="38">
        <v>83</v>
      </c>
      <c r="BR278" s="38"/>
      <c r="BS278" s="38"/>
      <c r="BT278" s="38"/>
      <c r="BU278" s="38"/>
      <c r="BV278" s="38"/>
      <c r="BW278" s="38"/>
      <c r="BX278" s="38"/>
      <c r="BY278" s="38"/>
      <c r="BZ278" s="38"/>
      <c r="CA278" s="38"/>
      <c r="CB278" s="38"/>
      <c r="CC278" s="38"/>
      <c r="CD278" s="38"/>
      <c r="CE278" s="38"/>
      <c r="CF278" s="38"/>
    </row>
    <row r="279" spans="1:84" x14ac:dyDescent="0.3">
      <c r="A279" s="146"/>
      <c r="B279" s="146"/>
      <c r="C279" s="146"/>
      <c r="D279" s="38"/>
      <c r="E279" s="147" t="s">
        <v>212</v>
      </c>
      <c r="F279" s="38"/>
      <c r="G279" s="38"/>
      <c r="H279" s="38"/>
      <c r="I279" s="38"/>
      <c r="J279" s="38"/>
      <c r="K279" s="38"/>
      <c r="L279" s="38"/>
      <c r="M279" s="38"/>
      <c r="N279" s="38"/>
      <c r="O279" s="38"/>
      <c r="P279" s="38"/>
      <c r="Q279" s="38"/>
      <c r="R279" s="38"/>
      <c r="S279" s="38"/>
      <c r="T279" s="38"/>
      <c r="U279" s="38"/>
      <c r="V279" s="38"/>
      <c r="W279" s="38"/>
      <c r="X279" s="38"/>
      <c r="Y279" s="38"/>
      <c r="Z279" s="38"/>
      <c r="AA279" s="38"/>
      <c r="AB279" s="38"/>
      <c r="AC279" s="38"/>
      <c r="AD279" s="38"/>
      <c r="AE279" s="38"/>
      <c r="AF279" s="38"/>
      <c r="AG279" s="38"/>
      <c r="AH279" s="38"/>
      <c r="AI279" s="38"/>
      <c r="AJ279" s="38"/>
      <c r="AK279" s="38"/>
      <c r="AL279" s="38"/>
      <c r="AM279" s="38"/>
      <c r="AN279" s="38"/>
      <c r="AO279" s="38"/>
      <c r="AP279" s="38"/>
      <c r="AQ279" s="38"/>
      <c r="AR279" s="38"/>
      <c r="AS279" s="38"/>
      <c r="AT279" s="38"/>
      <c r="AU279" s="38"/>
      <c r="AV279" s="38"/>
      <c r="AW279" s="38"/>
      <c r="AX279" s="38"/>
      <c r="AY279" s="38"/>
      <c r="AZ279" s="38"/>
      <c r="BA279" s="38"/>
      <c r="BB279" s="38"/>
      <c r="BC279" s="38"/>
      <c r="BD279" s="38"/>
      <c r="BE279" s="38"/>
      <c r="BF279" s="38"/>
      <c r="BG279" s="38"/>
      <c r="BH279" s="38"/>
      <c r="BI279" s="38"/>
      <c r="BJ279" s="38"/>
      <c r="BK279" s="38"/>
      <c r="BL279" s="38"/>
      <c r="BM279" s="38"/>
      <c r="BN279" s="38"/>
      <c r="BO279" s="38"/>
      <c r="BP279" s="38"/>
      <c r="BQ279" s="38"/>
      <c r="BR279" s="38">
        <v>106</v>
      </c>
      <c r="BS279" s="38"/>
      <c r="BT279" s="38"/>
      <c r="BU279" s="38"/>
      <c r="BV279" s="38"/>
      <c r="BW279" s="38"/>
      <c r="BX279" s="38"/>
      <c r="BY279" s="38"/>
      <c r="BZ279" s="38"/>
      <c r="CA279" s="38"/>
      <c r="CB279" s="38"/>
      <c r="CC279" s="38"/>
      <c r="CD279" s="38"/>
      <c r="CE279" s="38"/>
      <c r="CF279" s="38"/>
    </row>
    <row r="280" spans="1:84" x14ac:dyDescent="0.3">
      <c r="A280" s="146"/>
      <c r="B280" s="146"/>
      <c r="C280" s="146"/>
      <c r="D280" s="38"/>
      <c r="E280" s="147" t="s">
        <v>213</v>
      </c>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c r="AD280" s="38"/>
      <c r="AE280" s="38"/>
      <c r="AF280" s="38"/>
      <c r="AG280" s="38"/>
      <c r="AH280" s="38"/>
      <c r="AI280" s="38"/>
      <c r="AJ280" s="38"/>
      <c r="AK280" s="38"/>
      <c r="AL280" s="38"/>
      <c r="AM280" s="38"/>
      <c r="AN280" s="38"/>
      <c r="AO280" s="38"/>
      <c r="AP280" s="38"/>
      <c r="AQ280" s="38"/>
      <c r="AR280" s="38"/>
      <c r="AS280" s="38"/>
      <c r="AT280" s="38"/>
      <c r="AU280" s="38"/>
      <c r="AV280" s="38"/>
      <c r="AW280" s="38"/>
      <c r="AX280" s="38"/>
      <c r="AY280" s="38"/>
      <c r="AZ280" s="38"/>
      <c r="BA280" s="38"/>
      <c r="BB280" s="38"/>
      <c r="BC280" s="38"/>
      <c r="BD280" s="38"/>
      <c r="BE280" s="38"/>
      <c r="BF280" s="38"/>
      <c r="BG280" s="38"/>
      <c r="BH280" s="38"/>
      <c r="BI280" s="38"/>
      <c r="BJ280" s="38"/>
      <c r="BK280" s="38"/>
      <c r="BL280" s="38"/>
      <c r="BM280" s="38"/>
      <c r="BN280" s="38"/>
      <c r="BO280" s="38"/>
      <c r="BP280" s="38"/>
      <c r="BQ280" s="38"/>
      <c r="BR280" s="38"/>
      <c r="BS280" s="38">
        <v>78</v>
      </c>
      <c r="BT280" s="38"/>
      <c r="BU280" s="38"/>
      <c r="BV280" s="38"/>
      <c r="BW280" s="38"/>
      <c r="BX280" s="38"/>
      <c r="BY280" s="38"/>
      <c r="BZ280" s="38"/>
      <c r="CA280" s="38"/>
      <c r="CB280" s="38"/>
      <c r="CC280" s="38"/>
      <c r="CD280" s="38"/>
      <c r="CE280" s="38"/>
      <c r="CF280" s="38"/>
    </row>
    <row r="281" spans="1:84" x14ac:dyDescent="0.3">
      <c r="A281" s="146"/>
      <c r="B281" s="146"/>
      <c r="C281" s="146"/>
      <c r="D281" s="38"/>
      <c r="E281" s="147" t="s">
        <v>214</v>
      </c>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c r="AD281" s="38"/>
      <c r="AE281" s="38"/>
      <c r="AF281" s="38"/>
      <c r="AG281" s="38"/>
      <c r="AH281" s="38"/>
      <c r="AI281" s="38"/>
      <c r="AJ281" s="38"/>
      <c r="AK281" s="38"/>
      <c r="AL281" s="38"/>
      <c r="AM281" s="38"/>
      <c r="AN281" s="38"/>
      <c r="AO281" s="38"/>
      <c r="AP281" s="38"/>
      <c r="AQ281" s="38"/>
      <c r="AR281" s="38"/>
      <c r="AS281" s="38"/>
      <c r="AT281" s="38"/>
      <c r="AU281" s="38"/>
      <c r="AV281" s="38"/>
      <c r="AW281" s="38"/>
      <c r="AX281" s="38"/>
      <c r="AY281" s="38"/>
      <c r="AZ281" s="38"/>
      <c r="BA281" s="38"/>
      <c r="BB281" s="38"/>
      <c r="BC281" s="38"/>
      <c r="BD281" s="38"/>
      <c r="BE281" s="38"/>
      <c r="BF281" s="38"/>
      <c r="BG281" s="38"/>
      <c r="BH281" s="38"/>
      <c r="BI281" s="38"/>
      <c r="BJ281" s="38"/>
      <c r="BK281" s="38"/>
      <c r="BL281" s="38"/>
      <c r="BM281" s="38"/>
      <c r="BN281" s="38"/>
      <c r="BO281" s="38"/>
      <c r="BP281" s="38"/>
      <c r="BQ281" s="38"/>
      <c r="BR281" s="38"/>
      <c r="BS281" s="38"/>
      <c r="BT281" s="38">
        <v>79</v>
      </c>
      <c r="BU281" s="38"/>
      <c r="BV281" s="38"/>
      <c r="BW281" s="38"/>
      <c r="BX281" s="38"/>
      <c r="BY281" s="38"/>
      <c r="BZ281" s="38"/>
      <c r="CA281" s="38"/>
      <c r="CB281" s="38"/>
      <c r="CC281" s="38"/>
      <c r="CD281" s="38"/>
      <c r="CE281" s="38"/>
      <c r="CF281" s="38"/>
    </row>
    <row r="282" spans="1:84" x14ac:dyDescent="0.3">
      <c r="A282" s="146"/>
      <c r="B282" s="146"/>
      <c r="C282" s="146"/>
      <c r="D282" s="38"/>
      <c r="E282" s="147" t="s">
        <v>199</v>
      </c>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c r="AH282" s="38"/>
      <c r="AI282" s="38"/>
      <c r="AJ282" s="38"/>
      <c r="AK282" s="38"/>
      <c r="AL282" s="38"/>
      <c r="AM282" s="38"/>
      <c r="AN282" s="38"/>
      <c r="AO282" s="38"/>
      <c r="AP282" s="38"/>
      <c r="AQ282" s="38"/>
      <c r="AR282" s="38"/>
      <c r="AS282" s="38"/>
      <c r="AT282" s="38"/>
      <c r="AU282" s="38"/>
      <c r="AV282" s="38"/>
      <c r="AW282" s="38"/>
      <c r="AX282" s="38"/>
      <c r="AY282" s="38"/>
      <c r="AZ282" s="38"/>
      <c r="BA282" s="38"/>
      <c r="BB282" s="38"/>
      <c r="BC282" s="38"/>
      <c r="BD282" s="38"/>
      <c r="BE282" s="38"/>
      <c r="BF282" s="38"/>
      <c r="BG282" s="38"/>
      <c r="BH282" s="38"/>
      <c r="BI282" s="38"/>
      <c r="BJ282" s="38"/>
      <c r="BK282" s="38"/>
      <c r="BL282" s="38"/>
      <c r="BM282" s="38"/>
      <c r="BN282" s="38"/>
      <c r="BO282" s="38"/>
      <c r="BP282" s="38"/>
      <c r="BQ282" s="38"/>
      <c r="BR282" s="38"/>
      <c r="BS282" s="38"/>
      <c r="BT282" s="38"/>
      <c r="BU282" s="38">
        <v>121</v>
      </c>
      <c r="BV282" s="38"/>
      <c r="BW282" s="38"/>
      <c r="BX282" s="38"/>
      <c r="BY282" s="38"/>
      <c r="BZ282" s="38"/>
      <c r="CA282" s="38"/>
      <c r="CB282" s="38"/>
      <c r="CC282" s="38"/>
      <c r="CD282" s="38"/>
      <c r="CE282" s="38"/>
      <c r="CF282" s="38"/>
    </row>
    <row r="283" spans="1:84" x14ac:dyDescent="0.3">
      <c r="A283" s="146"/>
      <c r="B283" s="146"/>
      <c r="C283" s="146"/>
      <c r="D283" s="38"/>
      <c r="E283" s="147" t="s">
        <v>215</v>
      </c>
      <c r="F283" s="38"/>
      <c r="G283" s="38"/>
      <c r="H283" s="38"/>
      <c r="I283" s="38"/>
      <c r="J283" s="38"/>
      <c r="K283" s="38"/>
      <c r="L283" s="38"/>
      <c r="M283" s="38"/>
      <c r="N283" s="38"/>
      <c r="O283" s="38"/>
      <c r="P283" s="38"/>
      <c r="Q283" s="38"/>
      <c r="R283" s="38"/>
      <c r="S283" s="38"/>
      <c r="T283" s="38"/>
      <c r="U283" s="38"/>
      <c r="V283" s="38"/>
      <c r="W283" s="38"/>
      <c r="X283" s="38"/>
      <c r="Y283" s="38"/>
      <c r="Z283" s="38"/>
      <c r="AA283" s="38"/>
      <c r="AB283" s="38"/>
      <c r="AC283" s="38"/>
      <c r="AD283" s="38"/>
      <c r="AE283" s="38"/>
      <c r="AF283" s="38"/>
      <c r="AG283" s="38"/>
      <c r="AH283" s="38"/>
      <c r="AI283" s="38"/>
      <c r="AJ283" s="38"/>
      <c r="AK283" s="38"/>
      <c r="AL283" s="38"/>
      <c r="AM283" s="38"/>
      <c r="AN283" s="38"/>
      <c r="AO283" s="38"/>
      <c r="AP283" s="38"/>
      <c r="AQ283" s="38"/>
      <c r="AR283" s="38"/>
      <c r="AS283" s="38"/>
      <c r="AT283" s="38"/>
      <c r="AU283" s="38"/>
      <c r="AV283" s="38"/>
      <c r="AW283" s="38"/>
      <c r="AX283" s="38"/>
      <c r="AY283" s="38"/>
      <c r="AZ283" s="38"/>
      <c r="BA283" s="38"/>
      <c r="BB283" s="38"/>
      <c r="BC283" s="38"/>
      <c r="BD283" s="38"/>
      <c r="BE283" s="38"/>
      <c r="BF283" s="38"/>
      <c r="BG283" s="38"/>
      <c r="BH283" s="38"/>
      <c r="BI283" s="38"/>
      <c r="BJ283" s="38"/>
      <c r="BK283" s="38"/>
      <c r="BL283" s="38"/>
      <c r="BM283" s="38"/>
      <c r="BN283" s="38"/>
      <c r="BO283" s="38"/>
      <c r="BP283" s="38"/>
      <c r="BQ283" s="38"/>
      <c r="BR283" s="38"/>
      <c r="BS283" s="38"/>
      <c r="BT283" s="38"/>
      <c r="BU283" s="38"/>
      <c r="BV283" s="38">
        <v>88</v>
      </c>
      <c r="BW283" s="38"/>
      <c r="BX283" s="38"/>
      <c r="BY283" s="38"/>
      <c r="BZ283" s="38"/>
      <c r="CA283" s="38"/>
      <c r="CB283" s="38"/>
      <c r="CC283" s="38"/>
      <c r="CD283" s="38"/>
      <c r="CE283" s="38"/>
      <c r="CF283" s="38"/>
    </row>
    <row r="284" spans="1:84" x14ac:dyDescent="0.3">
      <c r="A284" s="146"/>
      <c r="B284" s="146"/>
      <c r="C284" s="146"/>
      <c r="D284" s="38"/>
      <c r="E284" s="147" t="s">
        <v>216</v>
      </c>
      <c r="F284" s="38"/>
      <c r="G284" s="38"/>
      <c r="H284" s="38"/>
      <c r="I284" s="38"/>
      <c r="J284" s="38"/>
      <c r="K284" s="38"/>
      <c r="L284" s="38"/>
      <c r="M284" s="38"/>
      <c r="N284" s="38"/>
      <c r="O284" s="38"/>
      <c r="P284" s="38"/>
      <c r="Q284" s="38"/>
      <c r="R284" s="38"/>
      <c r="S284" s="38"/>
      <c r="T284" s="38"/>
      <c r="U284" s="38"/>
      <c r="V284" s="38"/>
      <c r="W284" s="38"/>
      <c r="X284" s="38"/>
      <c r="Y284" s="38"/>
      <c r="Z284" s="38"/>
      <c r="AA284" s="38"/>
      <c r="AB284" s="38"/>
      <c r="AC284" s="38"/>
      <c r="AD284" s="38"/>
      <c r="AE284" s="38"/>
      <c r="AF284" s="38"/>
      <c r="AG284" s="38"/>
      <c r="AH284" s="38"/>
      <c r="AI284" s="38"/>
      <c r="AJ284" s="38"/>
      <c r="AK284" s="38"/>
      <c r="AL284" s="38"/>
      <c r="AM284" s="38"/>
      <c r="AN284" s="38"/>
      <c r="AO284" s="38"/>
      <c r="AP284" s="38"/>
      <c r="AQ284" s="38"/>
      <c r="AR284" s="38"/>
      <c r="AS284" s="38"/>
      <c r="AT284" s="38"/>
      <c r="AU284" s="38"/>
      <c r="AV284" s="38"/>
      <c r="AW284" s="38"/>
      <c r="AX284" s="38"/>
      <c r="AY284" s="38"/>
      <c r="AZ284" s="38"/>
      <c r="BA284" s="38"/>
      <c r="BB284" s="38"/>
      <c r="BC284" s="38"/>
      <c r="BD284" s="38"/>
      <c r="BE284" s="38"/>
      <c r="BF284" s="38"/>
      <c r="BG284" s="38"/>
      <c r="BH284" s="38"/>
      <c r="BI284" s="38"/>
      <c r="BJ284" s="38"/>
      <c r="BK284" s="38"/>
      <c r="BL284" s="38"/>
      <c r="BM284" s="38"/>
      <c r="BN284" s="38"/>
      <c r="BO284" s="38"/>
      <c r="BP284" s="38"/>
      <c r="BQ284" s="38"/>
      <c r="BR284" s="38"/>
      <c r="BS284" s="38"/>
      <c r="BT284" s="38"/>
      <c r="BU284" s="38"/>
      <c r="BV284" s="38"/>
      <c r="BW284" s="38">
        <v>103</v>
      </c>
      <c r="BX284" s="38"/>
      <c r="BY284" s="38"/>
      <c r="BZ284" s="38"/>
      <c r="CA284" s="38"/>
      <c r="CB284" s="38"/>
      <c r="CC284" s="38"/>
      <c r="CD284" s="38"/>
      <c r="CE284" s="38"/>
      <c r="CF284" s="38"/>
    </row>
    <row r="285" spans="1:84" x14ac:dyDescent="0.3">
      <c r="A285" s="146"/>
      <c r="B285" s="146"/>
      <c r="C285" s="146"/>
      <c r="D285" s="38"/>
      <c r="E285" s="147" t="s">
        <v>217</v>
      </c>
      <c r="F285" s="38"/>
      <c r="G285" s="38"/>
      <c r="H285" s="38"/>
      <c r="I285" s="38"/>
      <c r="J285" s="38"/>
      <c r="K285" s="38"/>
      <c r="L285" s="38"/>
      <c r="M285" s="38"/>
      <c r="N285" s="38"/>
      <c r="O285" s="38"/>
      <c r="P285" s="38"/>
      <c r="Q285" s="38"/>
      <c r="R285" s="38"/>
      <c r="S285" s="38"/>
      <c r="T285" s="38"/>
      <c r="U285" s="38"/>
      <c r="V285" s="38"/>
      <c r="W285" s="38"/>
      <c r="X285" s="38"/>
      <c r="Y285" s="38"/>
      <c r="Z285" s="38"/>
      <c r="AA285" s="38"/>
      <c r="AB285" s="38"/>
      <c r="AC285" s="38"/>
      <c r="AD285" s="38"/>
      <c r="AE285" s="38"/>
      <c r="AF285" s="38"/>
      <c r="AG285" s="38"/>
      <c r="AH285" s="38"/>
      <c r="AI285" s="38"/>
      <c r="AJ285" s="38"/>
      <c r="AK285" s="38"/>
      <c r="AL285" s="38"/>
      <c r="AM285" s="38"/>
      <c r="AN285" s="38"/>
      <c r="AO285" s="38"/>
      <c r="AP285" s="38"/>
      <c r="AQ285" s="38"/>
      <c r="AR285" s="38"/>
      <c r="AS285" s="38"/>
      <c r="AT285" s="38"/>
      <c r="AU285" s="38"/>
      <c r="AV285" s="38"/>
      <c r="AW285" s="38"/>
      <c r="AX285" s="38"/>
      <c r="AY285" s="38"/>
      <c r="AZ285" s="38"/>
      <c r="BA285" s="38"/>
      <c r="BB285" s="38"/>
      <c r="BC285" s="38"/>
      <c r="BD285" s="38"/>
      <c r="BE285" s="38"/>
      <c r="BF285" s="38"/>
      <c r="BG285" s="38"/>
      <c r="BH285" s="38"/>
      <c r="BI285" s="38"/>
      <c r="BJ285" s="38"/>
      <c r="BK285" s="38"/>
      <c r="BL285" s="38"/>
      <c r="BM285" s="38"/>
      <c r="BN285" s="38"/>
      <c r="BO285" s="38"/>
      <c r="BP285" s="38"/>
      <c r="BQ285" s="38"/>
      <c r="BR285" s="38"/>
      <c r="BS285" s="38"/>
      <c r="BT285" s="38"/>
      <c r="BU285" s="38"/>
      <c r="BV285" s="38"/>
      <c r="BW285" s="38"/>
      <c r="BX285" s="38">
        <v>87</v>
      </c>
      <c r="BY285" s="38"/>
      <c r="BZ285" s="38"/>
      <c r="CA285" s="38"/>
      <c r="CB285" s="38"/>
      <c r="CC285" s="38"/>
      <c r="CD285" s="38"/>
      <c r="CE285" s="38"/>
      <c r="CF285" s="38"/>
    </row>
    <row r="286" spans="1:84" x14ac:dyDescent="0.3">
      <c r="A286" s="146"/>
      <c r="B286" s="146"/>
      <c r="C286" s="146"/>
      <c r="D286" s="38"/>
      <c r="E286" s="147" t="s">
        <v>218</v>
      </c>
      <c r="F286" s="38"/>
      <c r="G286" s="38"/>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c r="AE286" s="38"/>
      <c r="AF286" s="38"/>
      <c r="AG286" s="38"/>
      <c r="AH286" s="38"/>
      <c r="AI286" s="38"/>
      <c r="AJ286" s="38"/>
      <c r="AK286" s="38"/>
      <c r="AL286" s="38"/>
      <c r="AM286" s="38"/>
      <c r="AN286" s="38"/>
      <c r="AO286" s="38"/>
      <c r="AP286" s="38"/>
      <c r="AQ286" s="38"/>
      <c r="AR286" s="38"/>
      <c r="AS286" s="38"/>
      <c r="AT286" s="38"/>
      <c r="AU286" s="38"/>
      <c r="AV286" s="38"/>
      <c r="AW286" s="38"/>
      <c r="AX286" s="38"/>
      <c r="AY286" s="38"/>
      <c r="AZ286" s="38"/>
      <c r="BA286" s="38"/>
      <c r="BB286" s="38"/>
      <c r="BC286" s="38"/>
      <c r="BD286" s="38"/>
      <c r="BE286" s="38"/>
      <c r="BF286" s="38"/>
      <c r="BG286" s="38"/>
      <c r="BH286" s="38"/>
      <c r="BI286" s="38"/>
      <c r="BJ286" s="38"/>
      <c r="BK286" s="38"/>
      <c r="BL286" s="38"/>
      <c r="BM286" s="38"/>
      <c r="BN286" s="38"/>
      <c r="BO286" s="38"/>
      <c r="BP286" s="38"/>
      <c r="BQ286" s="38"/>
      <c r="BR286" s="38"/>
      <c r="BS286" s="38"/>
      <c r="BT286" s="38"/>
      <c r="BU286" s="38"/>
      <c r="BV286" s="38"/>
      <c r="BW286" s="38"/>
      <c r="BX286" s="38"/>
      <c r="BY286" s="38">
        <v>84</v>
      </c>
      <c r="BZ286" s="38"/>
      <c r="CA286" s="38"/>
      <c r="CB286" s="38"/>
      <c r="CC286" s="38"/>
      <c r="CD286" s="38"/>
      <c r="CE286" s="38"/>
      <c r="CF286" s="38"/>
    </row>
    <row r="287" spans="1:84" x14ac:dyDescent="0.3">
      <c r="A287" s="146"/>
      <c r="B287" s="146"/>
      <c r="C287" s="146"/>
      <c r="D287" s="38"/>
      <c r="E287" s="147" t="s">
        <v>28</v>
      </c>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c r="AI287" s="38"/>
      <c r="AJ287" s="38"/>
      <c r="AK287" s="38"/>
      <c r="AL287" s="38"/>
      <c r="AM287" s="38"/>
      <c r="AN287" s="38"/>
      <c r="AO287" s="38"/>
      <c r="AP287" s="38"/>
      <c r="AQ287" s="38"/>
      <c r="AR287" s="38"/>
      <c r="AS287" s="38"/>
      <c r="AT287" s="38"/>
      <c r="AU287" s="38"/>
      <c r="AV287" s="38"/>
      <c r="AW287" s="38"/>
      <c r="AX287" s="38"/>
      <c r="AY287" s="38"/>
      <c r="AZ287" s="38"/>
      <c r="BA287" s="38"/>
      <c r="BB287" s="38"/>
      <c r="BC287" s="38"/>
      <c r="BD287" s="38"/>
      <c r="BE287" s="38"/>
      <c r="BF287" s="38"/>
      <c r="BG287" s="38"/>
      <c r="BH287" s="38"/>
      <c r="BI287" s="38"/>
      <c r="BJ287" s="38"/>
      <c r="BK287" s="38"/>
      <c r="BL287" s="38"/>
      <c r="BM287" s="38"/>
      <c r="BN287" s="38"/>
      <c r="BO287" s="38"/>
      <c r="BP287" s="38"/>
      <c r="BQ287" s="38"/>
      <c r="BR287" s="38"/>
      <c r="BS287" s="38"/>
      <c r="BT287" s="38"/>
      <c r="BU287" s="38"/>
      <c r="BV287" s="38"/>
      <c r="BW287" s="38"/>
      <c r="BX287" s="38"/>
      <c r="BY287" s="38"/>
      <c r="BZ287" s="38">
        <v>118</v>
      </c>
      <c r="CA287" s="38"/>
      <c r="CB287" s="38"/>
      <c r="CC287" s="38"/>
      <c r="CD287" s="38"/>
      <c r="CE287" s="38"/>
      <c r="CF287" s="38"/>
    </row>
    <row r="288" spans="1:84" x14ac:dyDescent="0.3">
      <c r="A288" s="146"/>
      <c r="B288" s="146"/>
      <c r="C288" s="146"/>
      <c r="D288" s="38"/>
      <c r="E288" s="147" t="s">
        <v>219</v>
      </c>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c r="AE288" s="38"/>
      <c r="AF288" s="38"/>
      <c r="AG288" s="38"/>
      <c r="AH288" s="38"/>
      <c r="AI288" s="38"/>
      <c r="AJ288" s="38"/>
      <c r="AK288" s="38"/>
      <c r="AL288" s="38"/>
      <c r="AM288" s="38"/>
      <c r="AN288" s="38"/>
      <c r="AO288" s="38"/>
      <c r="AP288" s="38"/>
      <c r="AQ288" s="38"/>
      <c r="AR288" s="38"/>
      <c r="AS288" s="38"/>
      <c r="AT288" s="38"/>
      <c r="AU288" s="38"/>
      <c r="AV288" s="38"/>
      <c r="AW288" s="38"/>
      <c r="AX288" s="38"/>
      <c r="AY288" s="38"/>
      <c r="AZ288" s="38"/>
      <c r="BA288" s="38"/>
      <c r="BB288" s="38"/>
      <c r="BC288" s="38"/>
      <c r="BD288" s="38"/>
      <c r="BE288" s="38"/>
      <c r="BF288" s="38"/>
      <c r="BG288" s="38"/>
      <c r="BH288" s="38"/>
      <c r="BI288" s="38"/>
      <c r="BJ288" s="38"/>
      <c r="BK288" s="38"/>
      <c r="BL288" s="38"/>
      <c r="BM288" s="38"/>
      <c r="BN288" s="38"/>
      <c r="BO288" s="38"/>
      <c r="BP288" s="38"/>
      <c r="BQ288" s="38"/>
      <c r="BR288" s="38"/>
      <c r="BS288" s="38"/>
      <c r="BT288" s="38"/>
      <c r="BU288" s="38"/>
      <c r="BV288" s="38"/>
      <c r="BW288" s="38"/>
      <c r="BX288" s="38"/>
      <c r="BY288" s="38"/>
      <c r="BZ288" s="38"/>
      <c r="CA288" s="38">
        <v>98</v>
      </c>
      <c r="CB288" s="38"/>
      <c r="CC288" s="38"/>
      <c r="CD288" s="38"/>
      <c r="CE288" s="38"/>
      <c r="CF288" s="38"/>
    </row>
    <row r="289" spans="1:84" x14ac:dyDescent="0.3">
      <c r="A289" s="146"/>
      <c r="B289" s="146"/>
      <c r="C289" s="146"/>
      <c r="D289" s="38"/>
      <c r="E289" s="147" t="s">
        <v>220</v>
      </c>
      <c r="F289" s="38"/>
      <c r="G289" s="38"/>
      <c r="H289" s="38"/>
      <c r="I289" s="38"/>
      <c r="J289" s="38"/>
      <c r="K289" s="38"/>
      <c r="L289" s="38"/>
      <c r="M289" s="38"/>
      <c r="N289" s="38"/>
      <c r="O289" s="38"/>
      <c r="P289" s="38"/>
      <c r="Q289" s="38"/>
      <c r="R289" s="38"/>
      <c r="S289" s="38"/>
      <c r="T289" s="38"/>
      <c r="U289" s="38"/>
      <c r="V289" s="38"/>
      <c r="W289" s="38"/>
      <c r="X289" s="38"/>
      <c r="Y289" s="38"/>
      <c r="Z289" s="38"/>
      <c r="AA289" s="38"/>
      <c r="AB289" s="38"/>
      <c r="AC289" s="38"/>
      <c r="AD289" s="38"/>
      <c r="AE289" s="38"/>
      <c r="AF289" s="38"/>
      <c r="AG289" s="38"/>
      <c r="AH289" s="38"/>
      <c r="AI289" s="38"/>
      <c r="AJ289" s="38"/>
      <c r="AK289" s="38"/>
      <c r="AL289" s="38"/>
      <c r="AM289" s="38"/>
      <c r="AN289" s="38"/>
      <c r="AO289" s="38"/>
      <c r="AP289" s="38"/>
      <c r="AQ289" s="38"/>
      <c r="AR289" s="38"/>
      <c r="AS289" s="38"/>
      <c r="AT289" s="38"/>
      <c r="AU289" s="38"/>
      <c r="AV289" s="38"/>
      <c r="AW289" s="38"/>
      <c r="AX289" s="38"/>
      <c r="AY289" s="38"/>
      <c r="AZ289" s="38"/>
      <c r="BA289" s="38"/>
      <c r="BB289" s="38"/>
      <c r="BC289" s="38"/>
      <c r="BD289" s="38"/>
      <c r="BE289" s="38"/>
      <c r="BF289" s="38"/>
      <c r="BG289" s="38"/>
      <c r="BH289" s="38"/>
      <c r="BI289" s="38"/>
      <c r="BJ289" s="38"/>
      <c r="BK289" s="38"/>
      <c r="BL289" s="38"/>
      <c r="BM289" s="38"/>
      <c r="BN289" s="38"/>
      <c r="BO289" s="38"/>
      <c r="BP289" s="38"/>
      <c r="BQ289" s="38"/>
      <c r="BR289" s="38"/>
      <c r="BS289" s="38"/>
      <c r="BT289" s="38"/>
      <c r="BU289" s="38"/>
      <c r="BV289" s="38"/>
      <c r="BW289" s="38"/>
      <c r="BX289" s="38"/>
      <c r="BY289" s="38"/>
      <c r="BZ289" s="38"/>
      <c r="CA289" s="38"/>
      <c r="CB289" s="38">
        <v>93</v>
      </c>
      <c r="CC289" s="38"/>
      <c r="CD289" s="38"/>
      <c r="CE289" s="38"/>
      <c r="CF289" s="38"/>
    </row>
    <row r="290" spans="1:84" x14ac:dyDescent="0.3">
      <c r="A290" s="146"/>
      <c r="B290" s="146"/>
      <c r="C290" s="146"/>
      <c r="D290" s="38"/>
      <c r="E290" s="147" t="s">
        <v>221</v>
      </c>
      <c r="F290" s="38"/>
      <c r="G290" s="38"/>
      <c r="H290" s="38"/>
      <c r="I290" s="38"/>
      <c r="J290" s="38"/>
      <c r="K290" s="38"/>
      <c r="L290" s="38"/>
      <c r="M290" s="38"/>
      <c r="N290" s="38"/>
      <c r="O290" s="38"/>
      <c r="P290" s="38"/>
      <c r="Q290" s="38"/>
      <c r="R290" s="38"/>
      <c r="S290" s="38"/>
      <c r="T290" s="38"/>
      <c r="U290" s="38"/>
      <c r="V290" s="38"/>
      <c r="W290" s="38"/>
      <c r="X290" s="38"/>
      <c r="Y290" s="38"/>
      <c r="Z290" s="38"/>
      <c r="AA290" s="38"/>
      <c r="AB290" s="38"/>
      <c r="AC290" s="38"/>
      <c r="AD290" s="38"/>
      <c r="AE290" s="38"/>
      <c r="AF290" s="38"/>
      <c r="AG290" s="38"/>
      <c r="AH290" s="38"/>
      <c r="AI290" s="38"/>
      <c r="AJ290" s="38"/>
      <c r="AK290" s="38"/>
      <c r="AL290" s="38"/>
      <c r="AM290" s="38"/>
      <c r="AN290" s="38"/>
      <c r="AO290" s="38"/>
      <c r="AP290" s="38"/>
      <c r="AQ290" s="38"/>
      <c r="AR290" s="38"/>
      <c r="AS290" s="38"/>
      <c r="AT290" s="38"/>
      <c r="AU290" s="38"/>
      <c r="AV290" s="38"/>
      <c r="AW290" s="38"/>
      <c r="AX290" s="38"/>
      <c r="AY290" s="38"/>
      <c r="AZ290" s="38"/>
      <c r="BA290" s="38"/>
      <c r="BB290" s="38"/>
      <c r="BC290" s="38"/>
      <c r="BD290" s="38"/>
      <c r="BE290" s="38"/>
      <c r="BF290" s="38"/>
      <c r="BG290" s="38"/>
      <c r="BH290" s="38"/>
      <c r="BI290" s="38"/>
      <c r="BJ290" s="38"/>
      <c r="BK290" s="38"/>
      <c r="BL290" s="38"/>
      <c r="BM290" s="38"/>
      <c r="BN290" s="38"/>
      <c r="BO290" s="38"/>
      <c r="BP290" s="38"/>
      <c r="BQ290" s="38"/>
      <c r="BR290" s="38"/>
      <c r="BS290" s="38"/>
      <c r="BT290" s="38"/>
      <c r="BU290" s="38"/>
      <c r="BV290" s="38"/>
      <c r="BW290" s="38"/>
      <c r="BX290" s="38"/>
      <c r="BY290" s="38"/>
      <c r="BZ290" s="38"/>
      <c r="CA290" s="38"/>
      <c r="CB290" s="38"/>
      <c r="CC290" s="38">
        <v>109</v>
      </c>
      <c r="CD290" s="38"/>
      <c r="CE290" s="38"/>
      <c r="CF290" s="38"/>
    </row>
    <row r="291" spans="1:84" x14ac:dyDescent="0.3">
      <c r="A291" s="146"/>
      <c r="B291" s="146"/>
      <c r="C291" s="146"/>
      <c r="D291" s="38"/>
      <c r="E291" s="147" t="s">
        <v>222</v>
      </c>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c r="AD291" s="38"/>
      <c r="AE291" s="38"/>
      <c r="AF291" s="38"/>
      <c r="AG291" s="38"/>
      <c r="AH291" s="38"/>
      <c r="AI291" s="38"/>
      <c r="AJ291" s="38"/>
      <c r="AK291" s="38"/>
      <c r="AL291" s="38"/>
      <c r="AM291" s="38"/>
      <c r="AN291" s="38"/>
      <c r="AO291" s="38"/>
      <c r="AP291" s="38"/>
      <c r="AQ291" s="38"/>
      <c r="AR291" s="38"/>
      <c r="AS291" s="38"/>
      <c r="AT291" s="38"/>
      <c r="AU291" s="38"/>
      <c r="AV291" s="38"/>
      <c r="AW291" s="38"/>
      <c r="AX291" s="38"/>
      <c r="AY291" s="38"/>
      <c r="AZ291" s="38"/>
      <c r="BA291" s="38"/>
      <c r="BB291" s="38"/>
      <c r="BC291" s="38"/>
      <c r="BD291" s="38"/>
      <c r="BE291" s="38"/>
      <c r="BF291" s="38"/>
      <c r="BG291" s="38"/>
      <c r="BH291" s="38"/>
      <c r="BI291" s="38"/>
      <c r="BJ291" s="38"/>
      <c r="BK291" s="38"/>
      <c r="BL291" s="38"/>
      <c r="BM291" s="38"/>
      <c r="BN291" s="38"/>
      <c r="BO291" s="38"/>
      <c r="BP291" s="38"/>
      <c r="BQ291" s="38"/>
      <c r="BR291" s="38"/>
      <c r="BS291" s="38"/>
      <c r="BT291" s="38"/>
      <c r="BU291" s="38"/>
      <c r="BV291" s="38"/>
      <c r="BW291" s="38"/>
      <c r="BX291" s="38"/>
      <c r="BY291" s="38"/>
      <c r="BZ291" s="38"/>
      <c r="CA291" s="38"/>
      <c r="CB291" s="38"/>
      <c r="CC291" s="38"/>
      <c r="CD291" s="38">
        <v>97</v>
      </c>
      <c r="CE291" s="38"/>
      <c r="CF291" s="38"/>
    </row>
    <row r="292" spans="1:84" x14ac:dyDescent="0.3">
      <c r="A292" s="146"/>
      <c r="B292" s="146"/>
      <c r="C292" s="146"/>
      <c r="D292" s="38"/>
      <c r="E292" s="147" t="s">
        <v>223</v>
      </c>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c r="AE292" s="38"/>
      <c r="AF292" s="38"/>
      <c r="AG292" s="38"/>
      <c r="AH292" s="38"/>
      <c r="AI292" s="38"/>
      <c r="AJ292" s="38"/>
      <c r="AK292" s="38"/>
      <c r="AL292" s="38"/>
      <c r="AM292" s="38"/>
      <c r="AN292" s="38"/>
      <c r="AO292" s="38"/>
      <c r="AP292" s="38"/>
      <c r="AQ292" s="38"/>
      <c r="AR292" s="38"/>
      <c r="AS292" s="38"/>
      <c r="AT292" s="38"/>
      <c r="AU292" s="38"/>
      <c r="AV292" s="38"/>
      <c r="AW292" s="38"/>
      <c r="AX292" s="38"/>
      <c r="AY292" s="38"/>
      <c r="AZ292" s="38"/>
      <c r="BA292" s="38"/>
      <c r="BB292" s="38"/>
      <c r="BC292" s="38"/>
      <c r="BD292" s="38"/>
      <c r="BE292" s="38"/>
      <c r="BF292" s="38"/>
      <c r="BG292" s="38"/>
      <c r="BH292" s="38"/>
      <c r="BI292" s="38"/>
      <c r="BJ292" s="38"/>
      <c r="BK292" s="38"/>
      <c r="BL292" s="38"/>
      <c r="BM292" s="38"/>
      <c r="BN292" s="38"/>
      <c r="BO292" s="38"/>
      <c r="BP292" s="38"/>
      <c r="BQ292" s="38"/>
      <c r="BR292" s="38"/>
      <c r="BS292" s="38"/>
      <c r="BT292" s="38"/>
      <c r="BU292" s="38"/>
      <c r="BV292" s="38"/>
      <c r="BW292" s="38"/>
      <c r="BX292" s="38"/>
      <c r="BY292" s="38"/>
      <c r="BZ292" s="38"/>
      <c r="CA292" s="38"/>
      <c r="CB292" s="38"/>
      <c r="CC292" s="38"/>
      <c r="CD292" s="38"/>
      <c r="CE292" s="38">
        <v>100</v>
      </c>
      <c r="CF292" s="38"/>
    </row>
    <row r="293" spans="1:84" x14ac:dyDescent="0.3">
      <c r="A293" s="146"/>
      <c r="B293" s="146"/>
      <c r="C293" s="146"/>
      <c r="D293" s="38"/>
      <c r="E293" s="147" t="s">
        <v>224</v>
      </c>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c r="AH293" s="38"/>
      <c r="AI293" s="38"/>
      <c r="AJ293" s="38"/>
      <c r="AK293" s="38"/>
      <c r="AL293" s="38"/>
      <c r="AM293" s="38"/>
      <c r="AN293" s="38"/>
      <c r="AO293" s="38"/>
      <c r="AP293" s="38"/>
      <c r="AQ293" s="38"/>
      <c r="AR293" s="38"/>
      <c r="AS293" s="38"/>
      <c r="AT293" s="38"/>
      <c r="AU293" s="38"/>
      <c r="AV293" s="38"/>
      <c r="AW293" s="38"/>
      <c r="AX293" s="38"/>
      <c r="AY293" s="38"/>
      <c r="AZ293" s="38"/>
      <c r="BA293" s="38"/>
      <c r="BB293" s="38"/>
      <c r="BC293" s="38"/>
      <c r="BD293" s="38"/>
      <c r="BE293" s="38"/>
      <c r="BF293" s="38"/>
      <c r="BG293" s="38"/>
      <c r="BH293" s="38"/>
      <c r="BI293" s="38"/>
      <c r="BJ293" s="38"/>
      <c r="BK293" s="38"/>
      <c r="BL293" s="38"/>
      <c r="BM293" s="38"/>
      <c r="BN293" s="38"/>
      <c r="BO293" s="38"/>
      <c r="BP293" s="38"/>
      <c r="BQ293" s="38"/>
      <c r="BR293" s="38"/>
      <c r="BS293" s="38"/>
      <c r="BT293" s="38"/>
      <c r="BU293" s="38"/>
      <c r="BV293" s="38"/>
      <c r="BW293" s="38"/>
      <c r="BX293" s="38"/>
      <c r="BY293" s="38"/>
      <c r="BZ293" s="38"/>
      <c r="CA293" s="38"/>
      <c r="CB293" s="38"/>
      <c r="CC293" s="38"/>
      <c r="CD293" s="38"/>
      <c r="CE293" s="38"/>
      <c r="CF293" s="38">
        <v>104</v>
      </c>
    </row>
    <row r="294" spans="1:84" x14ac:dyDescent="0.3">
      <c r="A294" s="146"/>
      <c r="B294" s="146"/>
      <c r="C294" s="146"/>
      <c r="D294" s="146"/>
      <c r="E294" s="147" t="s">
        <v>231</v>
      </c>
      <c r="F294" s="146"/>
      <c r="G294" s="146"/>
      <c r="H294" s="146"/>
      <c r="I294" s="146"/>
      <c r="J294" s="146"/>
      <c r="K294" s="146"/>
      <c r="L294" s="146"/>
      <c r="M294" s="146"/>
      <c r="N294" s="146"/>
      <c r="O294" s="146"/>
      <c r="P294" s="38">
        <v>127</v>
      </c>
      <c r="Q294" s="146"/>
      <c r="R294" s="146"/>
      <c r="S294" s="146"/>
      <c r="T294" s="146"/>
      <c r="U294" s="146"/>
      <c r="V294" s="146"/>
      <c r="W294" s="146"/>
      <c r="X294" s="146"/>
      <c r="AH294" s="146"/>
      <c r="AI294" s="146"/>
      <c r="AJ294" s="146"/>
      <c r="AK294" s="146"/>
      <c r="AL294" s="146"/>
      <c r="AM294" s="146"/>
      <c r="AN294" s="146"/>
      <c r="AO294" s="146"/>
      <c r="AP294" s="146"/>
      <c r="AQ294" s="146"/>
      <c r="AR294" s="146"/>
      <c r="AS294" s="146"/>
      <c r="AT294" s="146"/>
      <c r="AU294" s="146"/>
      <c r="AV294" s="146"/>
      <c r="AW294" s="146"/>
      <c r="AX294" s="146"/>
      <c r="AY294" s="146"/>
      <c r="AZ294" s="146"/>
      <c r="BA294" s="146"/>
      <c r="BB294" s="146"/>
      <c r="BC294" s="146"/>
      <c r="BD294" s="146"/>
      <c r="BE294" s="146"/>
    </row>
    <row r="295" spans="1:84" x14ac:dyDescent="0.3">
      <c r="A295" s="146"/>
      <c r="B295" s="146"/>
      <c r="C295" s="146"/>
      <c r="D295" s="146"/>
      <c r="E295" s="146"/>
      <c r="F295" s="146"/>
      <c r="G295" s="146"/>
      <c r="H295" s="146"/>
      <c r="I295" s="146"/>
      <c r="J295" s="146"/>
      <c r="K295" s="146"/>
      <c r="L295" s="146"/>
      <c r="M295" s="146"/>
      <c r="N295" s="146"/>
      <c r="O295" s="146"/>
      <c r="P295" s="146"/>
      <c r="Q295" s="146"/>
      <c r="R295" s="146"/>
      <c r="S295" s="146"/>
      <c r="T295" s="146"/>
      <c r="U295" s="146"/>
      <c r="V295" s="146"/>
      <c r="W295" s="146"/>
      <c r="X295" s="146"/>
      <c r="AH295" s="146"/>
      <c r="AI295" s="146"/>
      <c r="AJ295" s="146"/>
      <c r="AK295" s="146"/>
      <c r="AL295" s="146"/>
      <c r="AM295" s="146"/>
      <c r="AN295" s="146"/>
      <c r="AO295" s="146"/>
      <c r="AP295" s="146"/>
      <c r="AQ295" s="146"/>
      <c r="AR295" s="146"/>
      <c r="AS295" s="146"/>
      <c r="AT295" s="146"/>
      <c r="AU295" s="146"/>
      <c r="AV295" s="146"/>
      <c r="AW295" s="146"/>
      <c r="AX295" s="146"/>
      <c r="AY295" s="146"/>
      <c r="AZ295" s="146"/>
      <c r="BA295" s="146"/>
      <c r="BB295" s="146"/>
      <c r="BC295" s="146"/>
      <c r="BD295" s="146"/>
      <c r="BE295" s="146"/>
    </row>
    <row r="296" spans="1:84" x14ac:dyDescent="0.3">
      <c r="A296" s="146"/>
      <c r="B296" s="146"/>
      <c r="C296" s="146"/>
      <c r="D296" s="146"/>
      <c r="E296" s="146"/>
      <c r="F296" s="146"/>
      <c r="G296" s="146"/>
      <c r="H296" s="146"/>
      <c r="I296" s="146"/>
      <c r="J296" s="146"/>
      <c r="K296" s="146"/>
      <c r="L296" s="146"/>
      <c r="M296" s="146"/>
      <c r="N296" s="146"/>
      <c r="O296" s="146"/>
      <c r="P296" s="146"/>
      <c r="Q296" s="146"/>
      <c r="R296" s="146"/>
      <c r="S296" s="146"/>
      <c r="T296" s="146"/>
      <c r="U296" s="146"/>
      <c r="V296" s="146"/>
      <c r="W296" s="146"/>
      <c r="X296" s="146"/>
      <c r="AH296" s="146"/>
      <c r="AI296" s="146"/>
      <c r="AJ296" s="146"/>
      <c r="AK296" s="146"/>
      <c r="AL296" s="146"/>
      <c r="AM296" s="146"/>
      <c r="AN296" s="146"/>
      <c r="AO296" s="146"/>
      <c r="AP296" s="146"/>
      <c r="AQ296" s="146"/>
      <c r="AR296" s="146"/>
      <c r="AS296" s="146"/>
      <c r="AT296" s="146"/>
      <c r="AU296" s="146"/>
      <c r="AV296" s="146"/>
      <c r="AW296" s="146"/>
      <c r="AX296" s="146"/>
      <c r="AY296" s="146"/>
      <c r="AZ296" s="146"/>
      <c r="BA296" s="146"/>
      <c r="BB296" s="146"/>
      <c r="BC296" s="146"/>
      <c r="BD296" s="146"/>
      <c r="BE296" s="146"/>
    </row>
    <row r="297" spans="1:84" x14ac:dyDescent="0.3">
      <c r="A297" s="146"/>
      <c r="B297" s="146"/>
      <c r="C297" s="146"/>
      <c r="D297" s="146"/>
      <c r="E297" s="146"/>
      <c r="F297" s="146"/>
      <c r="G297" s="146"/>
      <c r="H297" s="146"/>
      <c r="I297" s="146"/>
      <c r="J297" s="146"/>
      <c r="K297" s="146"/>
      <c r="L297" s="146"/>
      <c r="M297" s="146"/>
      <c r="N297" s="146"/>
      <c r="O297" s="146"/>
      <c r="P297" s="146"/>
      <c r="Q297" s="146"/>
      <c r="R297" s="146"/>
      <c r="S297" s="146"/>
      <c r="T297" s="146"/>
      <c r="U297" s="146"/>
      <c r="V297" s="146"/>
      <c r="W297" s="146"/>
      <c r="X297" s="146"/>
      <c r="AH297" s="146"/>
      <c r="AI297" s="146"/>
      <c r="AJ297" s="146"/>
      <c r="AK297" s="146"/>
      <c r="AL297" s="146"/>
      <c r="AM297" s="146"/>
      <c r="AN297" s="146"/>
      <c r="AO297" s="146"/>
      <c r="AP297" s="146"/>
      <c r="AQ297" s="146"/>
      <c r="AR297" s="146"/>
      <c r="AS297" s="146"/>
      <c r="AT297" s="146"/>
      <c r="AU297" s="146"/>
      <c r="AV297" s="146"/>
      <c r="AW297" s="146"/>
      <c r="AX297" s="146"/>
      <c r="AY297" s="146"/>
      <c r="AZ297" s="146"/>
      <c r="BA297" s="146"/>
      <c r="BB297" s="146"/>
      <c r="BC297" s="146"/>
      <c r="BD297" s="146"/>
      <c r="BE297" s="146"/>
    </row>
    <row r="298" spans="1:84" x14ac:dyDescent="0.3">
      <c r="A298" s="146"/>
      <c r="B298" s="146"/>
      <c r="C298" s="146"/>
      <c r="D298" s="146"/>
      <c r="E298" s="146"/>
      <c r="F298" s="146"/>
      <c r="G298" s="146"/>
      <c r="H298" s="146"/>
      <c r="I298" s="146"/>
      <c r="J298" s="146"/>
      <c r="K298" s="146"/>
      <c r="L298" s="146"/>
      <c r="M298" s="146"/>
      <c r="N298" s="146"/>
      <c r="O298" s="146"/>
      <c r="P298" s="146"/>
      <c r="Q298" s="146"/>
      <c r="R298" s="146"/>
      <c r="S298" s="146"/>
      <c r="T298" s="146"/>
      <c r="U298" s="146"/>
      <c r="V298" s="146"/>
      <c r="W298" s="146"/>
      <c r="X298" s="146"/>
      <c r="AH298" s="146"/>
      <c r="AI298" s="146"/>
      <c r="AJ298" s="146"/>
      <c r="AK298" s="146"/>
      <c r="AL298" s="146"/>
      <c r="AM298" s="146"/>
      <c r="AN298" s="146"/>
      <c r="AO298" s="146"/>
      <c r="AP298" s="146"/>
      <c r="AQ298" s="146"/>
      <c r="AR298" s="146"/>
      <c r="AS298" s="146"/>
      <c r="AT298" s="146"/>
      <c r="AU298" s="146"/>
      <c r="AV298" s="146"/>
      <c r="AW298" s="146"/>
      <c r="AX298" s="146"/>
      <c r="AY298" s="146"/>
      <c r="AZ298" s="146"/>
      <c r="BA298" s="146"/>
      <c r="BB298" s="146"/>
      <c r="BC298" s="146"/>
      <c r="BD298" s="146"/>
      <c r="BE298" s="146"/>
    </row>
    <row r="299" spans="1:84" x14ac:dyDescent="0.3">
      <c r="A299" s="146"/>
      <c r="B299" s="146"/>
      <c r="C299" s="146"/>
      <c r="D299" s="146"/>
      <c r="E299" s="146"/>
      <c r="F299" s="146"/>
      <c r="G299" s="146"/>
      <c r="H299" s="146"/>
      <c r="I299" s="146"/>
      <c r="J299" s="146"/>
      <c r="K299" s="146"/>
      <c r="L299" s="146"/>
      <c r="M299" s="146"/>
      <c r="N299" s="146"/>
      <c r="O299" s="146"/>
      <c r="P299" s="146"/>
      <c r="Q299" s="146"/>
      <c r="R299" s="146"/>
      <c r="S299" s="146"/>
      <c r="T299" s="146"/>
      <c r="U299" s="146"/>
      <c r="V299" s="146"/>
      <c r="W299" s="146"/>
      <c r="X299" s="146"/>
      <c r="AH299" s="146"/>
      <c r="AI299" s="146"/>
      <c r="AJ299" s="146"/>
      <c r="AK299" s="146"/>
      <c r="AL299" s="146"/>
      <c r="AM299" s="146"/>
      <c r="AN299" s="146"/>
      <c r="AO299" s="146"/>
      <c r="AP299" s="146"/>
      <c r="AQ299" s="146"/>
      <c r="AR299" s="146"/>
      <c r="AS299" s="146"/>
      <c r="AT299" s="146"/>
      <c r="AU299" s="146"/>
      <c r="AV299" s="146"/>
      <c r="AW299" s="146"/>
      <c r="AX299" s="146"/>
      <c r="AY299" s="146"/>
      <c r="AZ299" s="146"/>
      <c r="BA299" s="146"/>
      <c r="BB299" s="146"/>
      <c r="BC299" s="146"/>
      <c r="BD299" s="146"/>
      <c r="BE299" s="146"/>
    </row>
    <row r="300" spans="1:84" x14ac:dyDescent="0.3">
      <c r="A300" s="146"/>
      <c r="B300" s="146"/>
      <c r="C300" s="146"/>
      <c r="D300" s="146"/>
      <c r="E300" s="146"/>
      <c r="F300" s="146"/>
      <c r="G300" s="146"/>
      <c r="H300" s="146"/>
      <c r="I300" s="146"/>
      <c r="J300" s="146"/>
      <c r="K300" s="146"/>
      <c r="L300" s="146"/>
      <c r="M300" s="146"/>
      <c r="N300" s="146"/>
      <c r="O300" s="146"/>
      <c r="P300" s="146"/>
      <c r="Q300" s="146"/>
      <c r="R300" s="146"/>
      <c r="S300" s="146"/>
      <c r="T300" s="146"/>
      <c r="U300" s="146"/>
      <c r="V300" s="146"/>
      <c r="W300" s="146"/>
      <c r="X300" s="146"/>
      <c r="AH300" s="146"/>
      <c r="AI300" s="146"/>
      <c r="AJ300" s="146"/>
      <c r="AK300" s="146"/>
      <c r="AL300" s="146"/>
      <c r="AM300" s="146"/>
      <c r="AN300" s="146"/>
      <c r="AO300" s="146"/>
      <c r="AP300" s="146"/>
      <c r="AQ300" s="146"/>
      <c r="AR300" s="146"/>
      <c r="AS300" s="146"/>
      <c r="AT300" s="146"/>
      <c r="AU300" s="146"/>
      <c r="AV300" s="146"/>
      <c r="AW300" s="146"/>
      <c r="AX300" s="146"/>
      <c r="AY300" s="146"/>
      <c r="AZ300" s="146"/>
      <c r="BA300" s="146"/>
      <c r="BB300" s="146"/>
      <c r="BC300" s="146"/>
      <c r="BD300" s="146"/>
      <c r="BE300" s="146"/>
    </row>
    <row r="301" spans="1:84" x14ac:dyDescent="0.3">
      <c r="A301" s="146"/>
      <c r="B301" s="146"/>
      <c r="C301" s="146"/>
      <c r="D301" s="146"/>
      <c r="E301" s="146"/>
      <c r="F301" s="146"/>
      <c r="G301" s="146"/>
      <c r="H301" s="146"/>
      <c r="I301" s="146"/>
      <c r="J301" s="146"/>
      <c r="K301" s="146"/>
      <c r="L301" s="146"/>
      <c r="M301" s="146"/>
      <c r="N301" s="146"/>
      <c r="O301" s="146"/>
      <c r="P301" s="146"/>
      <c r="Q301" s="146"/>
      <c r="R301" s="146"/>
      <c r="S301" s="146"/>
      <c r="T301" s="146"/>
      <c r="U301" s="146"/>
      <c r="V301" s="146"/>
      <c r="W301" s="146"/>
      <c r="X301" s="146"/>
      <c r="AH301" s="146"/>
      <c r="AI301" s="146"/>
      <c r="AJ301" s="146"/>
      <c r="AK301" s="146"/>
      <c r="AL301" s="146"/>
      <c r="AM301" s="146"/>
      <c r="AN301" s="146"/>
      <c r="AO301" s="146"/>
      <c r="AP301" s="146"/>
      <c r="AQ301" s="146"/>
      <c r="AR301" s="146"/>
      <c r="AS301" s="146"/>
      <c r="AT301" s="146"/>
      <c r="AU301" s="146"/>
      <c r="AV301" s="146"/>
      <c r="AW301" s="146"/>
      <c r="AX301" s="146"/>
      <c r="AY301" s="146"/>
      <c r="AZ301" s="146"/>
      <c r="BA301" s="146"/>
      <c r="BB301" s="146"/>
      <c r="BC301" s="146"/>
      <c r="BD301" s="146"/>
      <c r="BE301" s="146"/>
    </row>
    <row r="302" spans="1:84" x14ac:dyDescent="0.3">
      <c r="A302" s="146"/>
      <c r="B302" s="146"/>
      <c r="C302" s="146"/>
      <c r="D302" s="146"/>
      <c r="E302" s="146"/>
      <c r="F302" s="146"/>
      <c r="G302" s="146"/>
      <c r="H302" s="146"/>
      <c r="I302" s="146"/>
      <c r="J302" s="146"/>
      <c r="K302" s="146"/>
      <c r="L302" s="146"/>
      <c r="M302" s="146"/>
      <c r="N302" s="146"/>
      <c r="O302" s="146"/>
      <c r="P302" s="146"/>
      <c r="Q302" s="146"/>
      <c r="R302" s="146"/>
      <c r="S302" s="146"/>
      <c r="T302" s="146"/>
      <c r="U302" s="146"/>
      <c r="V302" s="146"/>
      <c r="W302" s="146"/>
      <c r="X302" s="146"/>
      <c r="AH302" s="146"/>
      <c r="AI302" s="146"/>
      <c r="AJ302" s="146"/>
      <c r="AK302" s="146"/>
      <c r="AL302" s="146"/>
      <c r="AM302" s="146"/>
      <c r="AN302" s="146"/>
      <c r="AO302" s="146"/>
      <c r="AP302" s="146"/>
      <c r="AQ302" s="146"/>
      <c r="AR302" s="146"/>
      <c r="AS302" s="146"/>
      <c r="AT302" s="146"/>
      <c r="AU302" s="146"/>
      <c r="AV302" s="146"/>
      <c r="AW302" s="146"/>
      <c r="AX302" s="146"/>
      <c r="AY302" s="146"/>
      <c r="AZ302" s="146"/>
      <c r="BA302" s="146"/>
      <c r="BB302" s="146"/>
      <c r="BC302" s="146"/>
      <c r="BD302" s="146"/>
      <c r="BE302" s="146"/>
    </row>
    <row r="303" spans="1:84" x14ac:dyDescent="0.3">
      <c r="A303" s="146"/>
      <c r="B303" s="146"/>
      <c r="C303" s="146"/>
      <c r="D303" s="146"/>
      <c r="E303" s="146"/>
      <c r="F303" s="146"/>
      <c r="G303" s="146"/>
      <c r="H303" s="146"/>
      <c r="I303" s="146"/>
      <c r="J303" s="146"/>
      <c r="K303" s="146"/>
      <c r="L303" s="146"/>
      <c r="M303" s="146"/>
      <c r="N303" s="146"/>
      <c r="O303" s="146"/>
      <c r="P303" s="146"/>
      <c r="Q303" s="146"/>
      <c r="R303" s="146"/>
      <c r="S303" s="146"/>
      <c r="T303" s="146"/>
      <c r="U303" s="146"/>
      <c r="V303" s="146"/>
      <c r="W303" s="146"/>
      <c r="X303" s="146"/>
      <c r="AH303" s="146"/>
      <c r="AI303" s="146"/>
      <c r="AJ303" s="146"/>
      <c r="AK303" s="146"/>
      <c r="AL303" s="146"/>
      <c r="AM303" s="146"/>
      <c r="AN303" s="146"/>
      <c r="AO303" s="146"/>
      <c r="AP303" s="146"/>
      <c r="AQ303" s="146"/>
      <c r="AR303" s="146"/>
      <c r="AS303" s="146"/>
      <c r="AT303" s="146"/>
      <c r="AU303" s="146"/>
      <c r="AV303" s="146"/>
      <c r="AW303" s="146"/>
      <c r="AX303" s="146"/>
      <c r="AY303" s="146"/>
      <c r="AZ303" s="146"/>
      <c r="BA303" s="146"/>
      <c r="BB303" s="146"/>
      <c r="BC303" s="146"/>
      <c r="BD303" s="146"/>
      <c r="BE303" s="146"/>
    </row>
    <row r="304" spans="1:84" x14ac:dyDescent="0.3">
      <c r="A304" s="146"/>
      <c r="B304" s="146"/>
      <c r="C304" s="146"/>
      <c r="D304" s="146"/>
      <c r="E304" s="146"/>
      <c r="F304" s="146"/>
      <c r="G304" s="146"/>
      <c r="H304" s="146"/>
      <c r="I304" s="146"/>
      <c r="J304" s="146"/>
      <c r="K304" s="146"/>
      <c r="L304" s="146"/>
      <c r="M304" s="146"/>
      <c r="N304" s="146"/>
      <c r="O304" s="146"/>
      <c r="P304" s="146"/>
      <c r="Q304" s="146"/>
      <c r="R304" s="146"/>
      <c r="S304" s="146"/>
      <c r="T304" s="146"/>
      <c r="U304" s="146"/>
      <c r="V304" s="146"/>
      <c r="W304" s="146"/>
      <c r="X304" s="146"/>
      <c r="AH304" s="146"/>
      <c r="AI304" s="146"/>
      <c r="AJ304" s="146"/>
      <c r="AK304" s="146"/>
      <c r="AL304" s="146"/>
      <c r="AM304" s="146"/>
      <c r="AN304" s="146"/>
      <c r="AO304" s="146"/>
      <c r="AP304" s="146"/>
      <c r="AQ304" s="146"/>
      <c r="AR304" s="146"/>
      <c r="AS304" s="146"/>
      <c r="AT304" s="146"/>
      <c r="AU304" s="146"/>
      <c r="AV304" s="146"/>
      <c r="AW304" s="146"/>
      <c r="AX304" s="146"/>
      <c r="AY304" s="146"/>
      <c r="AZ304" s="146"/>
      <c r="BA304" s="146"/>
      <c r="BB304" s="146"/>
      <c r="BC304" s="146"/>
      <c r="BD304" s="146"/>
      <c r="BE304" s="146"/>
    </row>
    <row r="305" spans="1:57" x14ac:dyDescent="0.3">
      <c r="A305" s="146"/>
      <c r="B305" s="146"/>
      <c r="C305" s="146"/>
      <c r="D305" s="146"/>
      <c r="E305" s="146"/>
      <c r="F305" s="146"/>
      <c r="G305" s="146"/>
      <c r="H305" s="146"/>
      <c r="I305" s="146"/>
      <c r="J305" s="146"/>
      <c r="K305" s="146"/>
      <c r="L305" s="146"/>
      <c r="M305" s="146"/>
      <c r="N305" s="146"/>
      <c r="O305" s="146"/>
      <c r="P305" s="146"/>
      <c r="Q305" s="146"/>
      <c r="R305" s="146"/>
      <c r="S305" s="146"/>
      <c r="T305" s="146"/>
      <c r="U305" s="146"/>
      <c r="V305" s="146"/>
      <c r="W305" s="146"/>
      <c r="X305" s="146"/>
      <c r="AH305" s="146"/>
      <c r="AI305" s="146"/>
      <c r="AJ305" s="146"/>
      <c r="AK305" s="146"/>
      <c r="AL305" s="146"/>
      <c r="AM305" s="146"/>
      <c r="AN305" s="146"/>
      <c r="AO305" s="146"/>
      <c r="AP305" s="146"/>
      <c r="AQ305" s="146"/>
      <c r="AR305" s="146"/>
      <c r="AS305" s="146"/>
      <c r="AT305" s="146"/>
      <c r="AU305" s="146"/>
      <c r="AV305" s="146"/>
      <c r="AW305" s="146"/>
      <c r="AX305" s="146"/>
      <c r="AY305" s="146"/>
      <c r="AZ305" s="146"/>
      <c r="BA305" s="146"/>
      <c r="BB305" s="146"/>
      <c r="BC305" s="146"/>
      <c r="BD305" s="146"/>
      <c r="BE305" s="146"/>
    </row>
    <row r="306" spans="1:57" x14ac:dyDescent="0.3">
      <c r="A306" s="146"/>
      <c r="B306" s="146"/>
      <c r="C306" s="146"/>
      <c r="D306" s="146"/>
      <c r="E306" s="146"/>
      <c r="F306" s="146"/>
      <c r="G306" s="146"/>
      <c r="H306" s="146"/>
      <c r="I306" s="146"/>
      <c r="J306" s="146"/>
      <c r="K306" s="146"/>
      <c r="L306" s="146"/>
      <c r="M306" s="146"/>
      <c r="N306" s="146"/>
      <c r="O306" s="146"/>
      <c r="P306" s="146"/>
      <c r="Q306" s="146"/>
      <c r="R306" s="146"/>
      <c r="S306" s="146"/>
      <c r="T306" s="146"/>
      <c r="U306" s="146"/>
      <c r="V306" s="146"/>
      <c r="W306" s="146"/>
      <c r="X306" s="146"/>
      <c r="AH306" s="146"/>
      <c r="AI306" s="146"/>
      <c r="AJ306" s="146"/>
      <c r="AK306" s="146"/>
      <c r="AL306" s="146"/>
      <c r="AM306" s="146"/>
      <c r="AN306" s="146"/>
      <c r="AO306" s="146"/>
      <c r="AP306" s="146"/>
      <c r="AQ306" s="146"/>
      <c r="AR306" s="146"/>
      <c r="AS306" s="146"/>
      <c r="AT306" s="146"/>
      <c r="AU306" s="146"/>
      <c r="AV306" s="146"/>
      <c r="AW306" s="146"/>
      <c r="AX306" s="146"/>
      <c r="AY306" s="146"/>
      <c r="AZ306" s="146"/>
      <c r="BA306" s="146"/>
      <c r="BB306" s="146"/>
      <c r="BC306" s="146"/>
      <c r="BD306" s="146"/>
      <c r="BE306" s="146"/>
    </row>
    <row r="307" spans="1:57" x14ac:dyDescent="0.3">
      <c r="A307" s="146"/>
      <c r="B307" s="146"/>
      <c r="C307" s="146"/>
      <c r="D307" s="146"/>
      <c r="E307" s="146"/>
      <c r="F307" s="146"/>
      <c r="G307" s="146"/>
      <c r="H307" s="146"/>
      <c r="I307" s="146"/>
      <c r="J307" s="146"/>
      <c r="K307" s="146"/>
      <c r="L307" s="146"/>
      <c r="M307" s="146"/>
      <c r="N307" s="146"/>
      <c r="O307" s="146"/>
      <c r="P307" s="146"/>
      <c r="Q307" s="146"/>
      <c r="R307" s="146"/>
      <c r="S307" s="146"/>
      <c r="T307" s="146"/>
      <c r="U307" s="146"/>
      <c r="V307" s="146"/>
      <c r="W307" s="146"/>
      <c r="X307" s="146"/>
      <c r="AH307" s="146"/>
      <c r="AI307" s="146"/>
      <c r="AJ307" s="146"/>
      <c r="AK307" s="146"/>
      <c r="AL307" s="146"/>
      <c r="AM307" s="146"/>
      <c r="AN307" s="146"/>
      <c r="AO307" s="146"/>
      <c r="AP307" s="146"/>
      <c r="AQ307" s="146"/>
      <c r="AR307" s="146"/>
      <c r="AS307" s="146"/>
      <c r="AT307" s="146"/>
      <c r="AU307" s="146"/>
      <c r="AV307" s="146"/>
      <c r="AW307" s="146"/>
      <c r="AX307" s="146"/>
      <c r="AY307" s="146"/>
      <c r="AZ307" s="146"/>
      <c r="BA307" s="146"/>
      <c r="BB307" s="146"/>
      <c r="BC307" s="146"/>
      <c r="BD307" s="146"/>
      <c r="BE307" s="146"/>
    </row>
    <row r="308" spans="1:57" x14ac:dyDescent="0.3">
      <c r="A308" s="146"/>
      <c r="B308" s="146"/>
      <c r="C308" s="146"/>
      <c r="D308" s="146"/>
      <c r="E308" s="146"/>
      <c r="F308" s="146"/>
      <c r="G308" s="146"/>
      <c r="H308" s="146"/>
      <c r="I308" s="146"/>
      <c r="J308" s="146"/>
      <c r="K308" s="146"/>
      <c r="L308" s="146"/>
      <c r="M308" s="146"/>
      <c r="N308" s="146"/>
      <c r="O308" s="146"/>
      <c r="P308" s="146"/>
      <c r="Q308" s="146"/>
      <c r="R308" s="146"/>
      <c r="S308" s="146"/>
      <c r="T308" s="146"/>
      <c r="U308" s="146"/>
      <c r="V308" s="146"/>
      <c r="W308" s="146"/>
      <c r="X308" s="146"/>
      <c r="AH308" s="146"/>
      <c r="AI308" s="146"/>
      <c r="AJ308" s="146"/>
      <c r="AK308" s="146"/>
      <c r="AL308" s="146"/>
      <c r="AM308" s="146"/>
      <c r="AN308" s="146"/>
      <c r="AO308" s="146"/>
      <c r="AP308" s="146"/>
      <c r="AQ308" s="146"/>
      <c r="AR308" s="146"/>
      <c r="AS308" s="146"/>
      <c r="AT308" s="146"/>
      <c r="AU308" s="146"/>
      <c r="AV308" s="146"/>
      <c r="AW308" s="146"/>
      <c r="AX308" s="146"/>
      <c r="AY308" s="146"/>
      <c r="AZ308" s="146"/>
      <c r="BA308" s="146"/>
      <c r="BB308" s="146"/>
      <c r="BC308" s="146"/>
      <c r="BD308" s="146"/>
      <c r="BE308" s="146"/>
    </row>
    <row r="309" spans="1:57" x14ac:dyDescent="0.3">
      <c r="A309" s="146"/>
      <c r="B309" s="146"/>
      <c r="C309" s="146"/>
      <c r="D309" s="146"/>
      <c r="E309" s="146"/>
      <c r="F309" s="146"/>
      <c r="G309" s="146"/>
      <c r="H309" s="146"/>
      <c r="I309" s="146"/>
      <c r="J309" s="146"/>
      <c r="K309" s="146"/>
      <c r="L309" s="146"/>
      <c r="M309" s="146"/>
      <c r="N309" s="146"/>
      <c r="O309" s="146"/>
      <c r="P309" s="146"/>
      <c r="Q309" s="146"/>
      <c r="R309" s="146"/>
      <c r="S309" s="146"/>
      <c r="T309" s="146"/>
      <c r="U309" s="146"/>
      <c r="V309" s="146"/>
      <c r="W309" s="146"/>
      <c r="X309" s="146"/>
      <c r="AH309" s="146"/>
      <c r="AI309" s="146"/>
      <c r="AJ309" s="146"/>
      <c r="AK309" s="146"/>
      <c r="AL309" s="146"/>
      <c r="AM309" s="146"/>
      <c r="AN309" s="146"/>
      <c r="AO309" s="146"/>
      <c r="AP309" s="146"/>
      <c r="AQ309" s="146"/>
      <c r="AR309" s="146"/>
      <c r="AS309" s="146"/>
      <c r="AT309" s="146"/>
      <c r="AU309" s="146"/>
      <c r="AV309" s="146"/>
      <c r="AW309" s="146"/>
      <c r="AX309" s="146"/>
      <c r="AY309" s="146"/>
      <c r="AZ309" s="146"/>
      <c r="BA309" s="146"/>
      <c r="BB309" s="146"/>
      <c r="BC309" s="146"/>
      <c r="BD309" s="146"/>
      <c r="BE309" s="146"/>
    </row>
    <row r="310" spans="1:57" x14ac:dyDescent="0.3">
      <c r="A310" s="146"/>
      <c r="B310" s="146"/>
      <c r="C310" s="146"/>
      <c r="D310" s="146"/>
      <c r="E310" s="146"/>
      <c r="F310" s="146"/>
      <c r="G310" s="146"/>
      <c r="H310" s="146"/>
      <c r="I310" s="146"/>
      <c r="J310" s="146"/>
      <c r="K310" s="146"/>
      <c r="L310" s="146"/>
      <c r="M310" s="146"/>
      <c r="N310" s="146"/>
      <c r="O310" s="146"/>
      <c r="P310" s="146"/>
      <c r="Q310" s="146"/>
      <c r="R310" s="146"/>
      <c r="S310" s="146"/>
      <c r="T310" s="146"/>
      <c r="U310" s="146"/>
      <c r="V310" s="146"/>
      <c r="W310" s="146"/>
      <c r="X310" s="146"/>
      <c r="AH310" s="146"/>
      <c r="AI310" s="146"/>
      <c r="AJ310" s="146"/>
      <c r="AK310" s="146"/>
      <c r="AL310" s="146"/>
      <c r="AM310" s="146"/>
      <c r="AN310" s="146"/>
      <c r="AO310" s="146"/>
      <c r="AP310" s="146"/>
      <c r="AQ310" s="146"/>
      <c r="AR310" s="146"/>
      <c r="AS310" s="146"/>
      <c r="AT310" s="146"/>
      <c r="AU310" s="146"/>
      <c r="AV310" s="146"/>
      <c r="AW310" s="146"/>
      <c r="AX310" s="146"/>
      <c r="AY310" s="146"/>
      <c r="AZ310" s="146"/>
      <c r="BA310" s="146"/>
      <c r="BB310" s="146"/>
      <c r="BC310" s="146"/>
      <c r="BD310" s="146"/>
      <c r="BE310" s="146"/>
    </row>
    <row r="311" spans="1:57" x14ac:dyDescent="0.3">
      <c r="A311" s="146"/>
      <c r="B311" s="146"/>
      <c r="C311" s="146"/>
      <c r="D311" s="146"/>
      <c r="E311" s="146"/>
      <c r="F311" s="146"/>
      <c r="G311" s="146"/>
      <c r="H311" s="146"/>
      <c r="I311" s="146"/>
      <c r="J311" s="146"/>
      <c r="K311" s="146"/>
      <c r="L311" s="146"/>
      <c r="M311" s="146"/>
      <c r="N311" s="146"/>
      <c r="O311" s="146"/>
      <c r="P311" s="146"/>
      <c r="Q311" s="146"/>
      <c r="R311" s="146"/>
      <c r="S311" s="146"/>
      <c r="T311" s="146"/>
      <c r="U311" s="146"/>
      <c r="V311" s="146"/>
      <c r="W311" s="146"/>
      <c r="X311" s="146"/>
      <c r="AH311" s="146"/>
      <c r="AI311" s="146"/>
      <c r="AJ311" s="146"/>
      <c r="AK311" s="146"/>
      <c r="AL311" s="146"/>
      <c r="AM311" s="146"/>
      <c r="AN311" s="146"/>
      <c r="AO311" s="146"/>
      <c r="AP311" s="146"/>
      <c r="AQ311" s="146"/>
      <c r="AR311" s="146"/>
      <c r="AS311" s="146"/>
      <c r="AT311" s="146"/>
      <c r="AU311" s="146"/>
      <c r="AV311" s="146"/>
      <c r="AW311" s="146"/>
      <c r="AX311" s="146"/>
      <c r="AY311" s="146"/>
      <c r="AZ311" s="146"/>
      <c r="BA311" s="146"/>
      <c r="BB311" s="146"/>
      <c r="BC311" s="146"/>
      <c r="BD311" s="146"/>
      <c r="BE311" s="146"/>
    </row>
    <row r="312" spans="1:57" x14ac:dyDescent="0.3">
      <c r="A312" s="146"/>
      <c r="B312" s="146"/>
      <c r="C312" s="146"/>
      <c r="D312" s="146"/>
      <c r="E312" s="146"/>
      <c r="F312" s="146"/>
      <c r="G312" s="146"/>
      <c r="H312" s="146"/>
      <c r="I312" s="146"/>
      <c r="J312" s="146"/>
      <c r="K312" s="146"/>
      <c r="L312" s="146"/>
      <c r="M312" s="146"/>
      <c r="N312" s="146"/>
      <c r="O312" s="146"/>
      <c r="P312" s="146"/>
      <c r="Q312" s="146"/>
      <c r="R312" s="146"/>
      <c r="S312" s="146"/>
      <c r="T312" s="146"/>
      <c r="U312" s="146"/>
      <c r="V312" s="146"/>
      <c r="W312" s="146"/>
      <c r="X312" s="146"/>
      <c r="AH312" s="146"/>
      <c r="AI312" s="146"/>
      <c r="AJ312" s="146"/>
      <c r="AK312" s="146"/>
      <c r="AL312" s="146"/>
      <c r="AM312" s="146"/>
      <c r="AN312" s="146"/>
      <c r="AO312" s="146"/>
      <c r="AP312" s="146"/>
      <c r="AQ312" s="146"/>
      <c r="AR312" s="146"/>
      <c r="AS312" s="146"/>
      <c r="AT312" s="146"/>
      <c r="AU312" s="146"/>
      <c r="AV312" s="146"/>
      <c r="AW312" s="146"/>
      <c r="AX312" s="146"/>
      <c r="AY312" s="146"/>
      <c r="AZ312" s="146"/>
      <c r="BA312" s="146"/>
      <c r="BB312" s="146"/>
      <c r="BC312" s="146"/>
      <c r="BD312" s="146"/>
      <c r="BE312" s="146"/>
    </row>
    <row r="313" spans="1:57" x14ac:dyDescent="0.3">
      <c r="A313" s="146"/>
      <c r="B313" s="146"/>
      <c r="C313" s="146"/>
      <c r="D313" s="146"/>
      <c r="E313" s="146"/>
      <c r="F313" s="146"/>
      <c r="G313" s="146"/>
      <c r="H313" s="146"/>
      <c r="I313" s="146"/>
      <c r="J313" s="146"/>
      <c r="K313" s="146"/>
      <c r="L313" s="146"/>
      <c r="M313" s="146"/>
      <c r="N313" s="146"/>
      <c r="O313" s="146"/>
      <c r="P313" s="146"/>
      <c r="Q313" s="146"/>
      <c r="R313" s="146"/>
      <c r="S313" s="146"/>
      <c r="T313" s="146"/>
      <c r="U313" s="146"/>
      <c r="V313" s="146"/>
      <c r="W313" s="146"/>
      <c r="X313" s="146"/>
      <c r="AH313" s="146"/>
      <c r="AI313" s="146"/>
      <c r="AJ313" s="146"/>
      <c r="AK313" s="146"/>
      <c r="AL313" s="146"/>
      <c r="AM313" s="146"/>
      <c r="AN313" s="146"/>
      <c r="AO313" s="146"/>
      <c r="AP313" s="146"/>
      <c r="AQ313" s="146"/>
      <c r="AR313" s="146"/>
      <c r="AS313" s="146"/>
      <c r="AT313" s="146"/>
      <c r="AU313" s="146"/>
      <c r="AV313" s="146"/>
      <c r="AW313" s="146"/>
      <c r="AX313" s="146"/>
      <c r="AY313" s="146"/>
      <c r="AZ313" s="146"/>
      <c r="BA313" s="146"/>
      <c r="BB313" s="146"/>
      <c r="BC313" s="146"/>
      <c r="BD313" s="146"/>
      <c r="BE313" s="146"/>
    </row>
    <row r="314" spans="1:57" x14ac:dyDescent="0.3">
      <c r="A314" s="146"/>
      <c r="B314" s="146"/>
      <c r="C314" s="146"/>
      <c r="D314" s="146"/>
      <c r="E314" s="146"/>
      <c r="F314" s="146"/>
      <c r="G314" s="146"/>
      <c r="H314" s="146"/>
      <c r="I314" s="146"/>
      <c r="J314" s="146"/>
      <c r="K314" s="146"/>
      <c r="L314" s="146"/>
      <c r="M314" s="146"/>
      <c r="N314" s="146"/>
      <c r="O314" s="146"/>
      <c r="P314" s="146"/>
      <c r="Q314" s="146"/>
      <c r="R314" s="146"/>
      <c r="S314" s="146"/>
      <c r="T314" s="146"/>
      <c r="U314" s="146"/>
      <c r="V314" s="146"/>
      <c r="W314" s="146"/>
      <c r="X314" s="146"/>
      <c r="AH314" s="146"/>
      <c r="AI314" s="146"/>
      <c r="AJ314" s="146"/>
      <c r="AK314" s="146"/>
      <c r="AL314" s="146"/>
      <c r="AM314" s="146"/>
      <c r="AN314" s="146"/>
      <c r="AO314" s="146"/>
      <c r="AP314" s="146"/>
      <c r="AQ314" s="146"/>
      <c r="AR314" s="146"/>
      <c r="AS314" s="146"/>
      <c r="AT314" s="146"/>
      <c r="AU314" s="146"/>
      <c r="AV314" s="146"/>
      <c r="AW314" s="146"/>
      <c r="AX314" s="146"/>
      <c r="AY314" s="146"/>
      <c r="AZ314" s="146"/>
      <c r="BA314" s="146"/>
      <c r="BB314" s="146"/>
      <c r="BC314" s="146"/>
      <c r="BD314" s="146"/>
      <c r="BE314" s="146"/>
    </row>
    <row r="315" spans="1:57" x14ac:dyDescent="0.3">
      <c r="A315" s="146"/>
      <c r="B315" s="146"/>
      <c r="C315" s="146"/>
      <c r="D315" s="146"/>
      <c r="E315" s="146"/>
      <c r="F315" s="146"/>
      <c r="G315" s="146"/>
      <c r="H315" s="146"/>
      <c r="I315" s="146"/>
      <c r="J315" s="146"/>
      <c r="K315" s="146"/>
      <c r="L315" s="146"/>
      <c r="M315" s="146"/>
      <c r="N315" s="146"/>
      <c r="O315" s="146"/>
      <c r="P315" s="146"/>
      <c r="Q315" s="146"/>
      <c r="R315" s="146"/>
      <c r="S315" s="146"/>
      <c r="T315" s="146"/>
      <c r="U315" s="146"/>
      <c r="V315" s="146"/>
      <c r="W315" s="146"/>
      <c r="X315" s="146"/>
      <c r="AH315" s="146"/>
      <c r="AI315" s="146"/>
      <c r="AJ315" s="146"/>
      <c r="AK315" s="146"/>
      <c r="AL315" s="146"/>
      <c r="AM315" s="146"/>
      <c r="AN315" s="146"/>
      <c r="AO315" s="146"/>
      <c r="AP315" s="146"/>
      <c r="AQ315" s="146"/>
      <c r="AR315" s="146"/>
      <c r="AS315" s="146"/>
      <c r="AT315" s="146"/>
      <c r="AU315" s="146"/>
      <c r="AV315" s="146"/>
      <c r="AW315" s="146"/>
      <c r="AX315" s="146"/>
      <c r="AY315" s="146"/>
      <c r="AZ315" s="146"/>
      <c r="BA315" s="146"/>
      <c r="BB315" s="146"/>
      <c r="BC315" s="146"/>
      <c r="BD315" s="146"/>
      <c r="BE315" s="146"/>
    </row>
    <row r="316" spans="1:57" x14ac:dyDescent="0.3">
      <c r="A316" s="146"/>
      <c r="B316" s="146"/>
      <c r="C316" s="146"/>
      <c r="D316" s="146"/>
      <c r="E316" s="146"/>
      <c r="F316" s="146"/>
      <c r="G316" s="146"/>
      <c r="H316" s="146"/>
      <c r="I316" s="146"/>
      <c r="J316" s="146"/>
      <c r="K316" s="146"/>
      <c r="L316" s="146"/>
      <c r="M316" s="146"/>
      <c r="N316" s="146"/>
      <c r="O316" s="146"/>
      <c r="P316" s="146"/>
      <c r="Q316" s="146"/>
      <c r="R316" s="146"/>
      <c r="S316" s="146"/>
      <c r="T316" s="146"/>
      <c r="U316" s="146"/>
      <c r="V316" s="146"/>
      <c r="W316" s="146"/>
      <c r="X316" s="146"/>
      <c r="AH316" s="146"/>
      <c r="AI316" s="146"/>
      <c r="AJ316" s="146"/>
      <c r="AK316" s="146"/>
      <c r="AL316" s="146"/>
      <c r="AM316" s="146"/>
      <c r="AN316" s="146"/>
      <c r="AO316" s="146"/>
      <c r="AP316" s="146"/>
      <c r="AQ316" s="146"/>
      <c r="AR316" s="146"/>
      <c r="AS316" s="146"/>
      <c r="AT316" s="146"/>
      <c r="AU316" s="146"/>
      <c r="AV316" s="146"/>
      <c r="AW316" s="146"/>
      <c r="AX316" s="146"/>
      <c r="AY316" s="146"/>
      <c r="AZ316" s="146"/>
      <c r="BA316" s="146"/>
      <c r="BB316" s="146"/>
      <c r="BC316" s="146"/>
      <c r="BD316" s="146"/>
      <c r="BE316" s="146"/>
    </row>
    <row r="317" spans="1:57" x14ac:dyDescent="0.3">
      <c r="A317" s="146"/>
      <c r="B317" s="146"/>
      <c r="C317" s="146"/>
      <c r="D317" s="146"/>
      <c r="E317" s="146"/>
      <c r="F317" s="146"/>
      <c r="G317" s="146"/>
      <c r="H317" s="146"/>
      <c r="I317" s="146"/>
      <c r="J317" s="146"/>
      <c r="K317" s="146"/>
      <c r="L317" s="146"/>
      <c r="M317" s="146"/>
      <c r="N317" s="146"/>
      <c r="O317" s="146"/>
      <c r="P317" s="146"/>
      <c r="Q317" s="146"/>
      <c r="R317" s="146"/>
      <c r="S317" s="146"/>
      <c r="T317" s="146"/>
      <c r="U317" s="146"/>
      <c r="V317" s="146"/>
      <c r="W317" s="146"/>
      <c r="X317" s="146"/>
      <c r="AH317" s="146"/>
      <c r="AI317" s="146"/>
      <c r="AJ317" s="146"/>
      <c r="AK317" s="146"/>
      <c r="AL317" s="146"/>
      <c r="AM317" s="146"/>
      <c r="AN317" s="146"/>
      <c r="AO317" s="146"/>
      <c r="AP317" s="146"/>
      <c r="AQ317" s="146"/>
      <c r="AR317" s="146"/>
      <c r="AS317" s="146"/>
      <c r="AT317" s="146"/>
      <c r="AU317" s="146"/>
      <c r="AV317" s="146"/>
      <c r="AW317" s="146"/>
      <c r="AX317" s="146"/>
      <c r="AY317" s="146"/>
      <c r="AZ317" s="146"/>
      <c r="BA317" s="146"/>
      <c r="BB317" s="146"/>
      <c r="BC317" s="146"/>
      <c r="BD317" s="146"/>
      <c r="BE317" s="146"/>
    </row>
    <row r="318" spans="1:57" x14ac:dyDescent="0.3">
      <c r="A318" s="146"/>
      <c r="B318" s="146"/>
      <c r="C318" s="146"/>
      <c r="D318" s="146"/>
      <c r="E318" s="146"/>
      <c r="F318" s="146"/>
      <c r="G318" s="146"/>
      <c r="H318" s="146"/>
      <c r="I318" s="146"/>
      <c r="J318" s="146"/>
      <c r="K318" s="146"/>
      <c r="L318" s="146"/>
      <c r="M318" s="146"/>
      <c r="N318" s="146"/>
      <c r="O318" s="146"/>
      <c r="P318" s="146"/>
      <c r="Q318" s="146"/>
      <c r="R318" s="146"/>
      <c r="S318" s="146"/>
      <c r="T318" s="146"/>
      <c r="U318" s="146"/>
      <c r="V318" s="146"/>
      <c r="W318" s="146"/>
      <c r="X318" s="146"/>
      <c r="AH318" s="146"/>
      <c r="AI318" s="146"/>
      <c r="AJ318" s="146"/>
      <c r="AK318" s="146"/>
      <c r="AL318" s="146"/>
      <c r="AM318" s="146"/>
      <c r="AN318" s="146"/>
      <c r="AO318" s="146"/>
      <c r="AP318" s="146"/>
      <c r="AQ318" s="146"/>
      <c r="AR318" s="146"/>
      <c r="AS318" s="146"/>
      <c r="AT318" s="146"/>
      <c r="AU318" s="146"/>
      <c r="AV318" s="146"/>
      <c r="AW318" s="146"/>
      <c r="AX318" s="146"/>
      <c r="AY318" s="146"/>
      <c r="AZ318" s="146"/>
      <c r="BA318" s="146"/>
      <c r="BB318" s="146"/>
      <c r="BC318" s="146"/>
      <c r="BD318" s="146"/>
      <c r="BE318" s="146"/>
    </row>
    <row r="319" spans="1:57" x14ac:dyDescent="0.3">
      <c r="A319" s="146"/>
      <c r="B319" s="146"/>
      <c r="C319" s="146"/>
      <c r="D319" s="146"/>
      <c r="E319" s="146"/>
      <c r="F319" s="146"/>
      <c r="G319" s="146"/>
      <c r="H319" s="146"/>
      <c r="I319" s="146"/>
      <c r="J319" s="146"/>
      <c r="K319" s="146"/>
      <c r="L319" s="146"/>
      <c r="M319" s="146"/>
      <c r="N319" s="146"/>
      <c r="O319" s="146"/>
      <c r="P319" s="146"/>
      <c r="Q319" s="146"/>
      <c r="R319" s="146"/>
      <c r="S319" s="146"/>
      <c r="T319" s="146"/>
      <c r="U319" s="146"/>
      <c r="V319" s="146"/>
      <c r="W319" s="146"/>
      <c r="X319" s="146"/>
      <c r="AH319" s="146"/>
      <c r="AI319" s="146"/>
      <c r="AJ319" s="146"/>
      <c r="AK319" s="146"/>
      <c r="AL319" s="146"/>
      <c r="AM319" s="146"/>
      <c r="AN319" s="146"/>
      <c r="AO319" s="146"/>
      <c r="AP319" s="146"/>
      <c r="AQ319" s="146"/>
      <c r="AR319" s="146"/>
      <c r="AS319" s="146"/>
      <c r="AT319" s="146"/>
      <c r="AU319" s="146"/>
      <c r="AV319" s="146"/>
      <c r="AW319" s="146"/>
      <c r="AX319" s="146"/>
      <c r="AY319" s="146"/>
      <c r="AZ319" s="146"/>
      <c r="BA319" s="146"/>
      <c r="BB319" s="146"/>
      <c r="BC319" s="146"/>
      <c r="BD319" s="146"/>
      <c r="BE319" s="146"/>
    </row>
    <row r="320" spans="1:57" x14ac:dyDescent="0.3">
      <c r="A320" s="146"/>
      <c r="B320" s="146"/>
      <c r="C320" s="146"/>
      <c r="D320" s="146"/>
      <c r="E320" s="146"/>
      <c r="F320" s="146"/>
      <c r="G320" s="146"/>
      <c r="H320" s="146"/>
      <c r="I320" s="146"/>
      <c r="J320" s="146"/>
      <c r="K320" s="146"/>
      <c r="L320" s="146"/>
      <c r="M320" s="146"/>
      <c r="N320" s="146"/>
      <c r="O320" s="146"/>
      <c r="P320" s="146"/>
      <c r="Q320" s="146"/>
      <c r="R320" s="146"/>
      <c r="S320" s="146"/>
      <c r="T320" s="146"/>
      <c r="U320" s="146"/>
      <c r="V320" s="146"/>
      <c r="W320" s="146"/>
      <c r="X320" s="146"/>
      <c r="AH320" s="146"/>
      <c r="AI320" s="146"/>
      <c r="AJ320" s="146"/>
      <c r="AK320" s="146"/>
      <c r="AL320" s="146"/>
      <c r="AM320" s="146"/>
      <c r="AN320" s="146"/>
      <c r="AO320" s="146"/>
      <c r="AP320" s="146"/>
      <c r="AQ320" s="146"/>
      <c r="AR320" s="146"/>
      <c r="AS320" s="146"/>
      <c r="AT320" s="146"/>
      <c r="AU320" s="146"/>
      <c r="AV320" s="146"/>
      <c r="AW320" s="146"/>
      <c r="AX320" s="146"/>
      <c r="AY320" s="146"/>
      <c r="AZ320" s="146"/>
      <c r="BA320" s="146"/>
      <c r="BB320" s="146"/>
      <c r="BC320" s="146"/>
      <c r="BD320" s="146"/>
      <c r="BE320" s="146"/>
    </row>
    <row r="321" spans="1:57" x14ac:dyDescent="0.3">
      <c r="A321" s="146"/>
      <c r="B321" s="146"/>
      <c r="C321" s="146"/>
      <c r="D321" s="146"/>
      <c r="E321" s="146"/>
      <c r="F321" s="146"/>
      <c r="G321" s="146"/>
      <c r="H321" s="146"/>
      <c r="I321" s="146"/>
      <c r="J321" s="146"/>
      <c r="K321" s="146"/>
      <c r="L321" s="146"/>
      <c r="M321" s="146"/>
      <c r="N321" s="146"/>
      <c r="O321" s="146"/>
      <c r="P321" s="146"/>
      <c r="Q321" s="146"/>
      <c r="R321" s="146"/>
      <c r="S321" s="146"/>
      <c r="T321" s="146"/>
      <c r="U321" s="146"/>
      <c r="V321" s="146"/>
      <c r="W321" s="146"/>
      <c r="X321" s="146"/>
      <c r="AH321" s="146"/>
      <c r="AI321" s="146"/>
      <c r="AJ321" s="146"/>
      <c r="AK321" s="146"/>
      <c r="AL321" s="146"/>
      <c r="AM321" s="146"/>
      <c r="AN321" s="146"/>
      <c r="AO321" s="146"/>
      <c r="AP321" s="146"/>
      <c r="AQ321" s="146"/>
      <c r="AR321" s="146"/>
      <c r="AS321" s="146"/>
      <c r="AT321" s="146"/>
      <c r="AU321" s="146"/>
      <c r="AV321" s="146"/>
      <c r="AW321" s="146"/>
      <c r="AX321" s="146"/>
      <c r="AY321" s="146"/>
      <c r="AZ321" s="146"/>
      <c r="BA321" s="146"/>
      <c r="BB321" s="146"/>
      <c r="BC321" s="146"/>
      <c r="BD321" s="146"/>
      <c r="BE321" s="146"/>
    </row>
    <row r="322" spans="1:57" x14ac:dyDescent="0.3">
      <c r="A322" s="146"/>
      <c r="B322" s="146"/>
      <c r="C322" s="146"/>
      <c r="D322" s="146"/>
      <c r="E322" s="146"/>
      <c r="F322" s="146"/>
      <c r="G322" s="146"/>
      <c r="H322" s="146"/>
      <c r="I322" s="146"/>
      <c r="J322" s="146"/>
      <c r="K322" s="146"/>
      <c r="L322" s="146"/>
      <c r="M322" s="146"/>
      <c r="N322" s="146"/>
      <c r="O322" s="146"/>
      <c r="P322" s="146"/>
      <c r="Q322" s="146"/>
      <c r="R322" s="146"/>
      <c r="S322" s="146"/>
      <c r="T322" s="146"/>
      <c r="U322" s="146"/>
      <c r="V322" s="146"/>
      <c r="W322" s="146"/>
      <c r="X322" s="146"/>
      <c r="AH322" s="146"/>
      <c r="AI322" s="146"/>
      <c r="AJ322" s="146"/>
      <c r="AK322" s="146"/>
      <c r="AL322" s="146"/>
      <c r="AM322" s="146"/>
      <c r="AN322" s="146"/>
      <c r="AO322" s="146"/>
      <c r="AP322" s="146"/>
      <c r="AQ322" s="146"/>
      <c r="AR322" s="146"/>
      <c r="AS322" s="146"/>
      <c r="AT322" s="146"/>
      <c r="AU322" s="146"/>
      <c r="AV322" s="146"/>
      <c r="AW322" s="146"/>
      <c r="AX322" s="146"/>
      <c r="AY322" s="146"/>
      <c r="AZ322" s="146"/>
      <c r="BA322" s="146"/>
      <c r="BB322" s="146"/>
      <c r="BC322" s="146"/>
      <c r="BD322" s="146"/>
      <c r="BE322" s="146"/>
    </row>
    <row r="323" spans="1:57" x14ac:dyDescent="0.3">
      <c r="A323" s="146"/>
      <c r="B323" s="146"/>
      <c r="C323" s="146"/>
      <c r="D323" s="146"/>
      <c r="E323" s="146"/>
      <c r="F323" s="146"/>
      <c r="G323" s="146"/>
      <c r="H323" s="146"/>
      <c r="I323" s="146"/>
      <c r="J323" s="146"/>
      <c r="K323" s="146"/>
      <c r="L323" s="146"/>
      <c r="M323" s="146"/>
      <c r="N323" s="146"/>
      <c r="O323" s="146"/>
      <c r="P323" s="146"/>
      <c r="Q323" s="146"/>
      <c r="R323" s="146"/>
      <c r="S323" s="146"/>
      <c r="T323" s="146"/>
      <c r="U323" s="146"/>
      <c r="V323" s="146"/>
      <c r="W323" s="146"/>
      <c r="X323" s="146"/>
      <c r="AH323" s="146"/>
      <c r="AI323" s="146"/>
      <c r="AJ323" s="146"/>
      <c r="AK323" s="146"/>
      <c r="AL323" s="146"/>
      <c r="AM323" s="146"/>
      <c r="AN323" s="146"/>
      <c r="AO323" s="146"/>
      <c r="AP323" s="146"/>
      <c r="AQ323" s="146"/>
      <c r="AR323" s="146"/>
      <c r="AS323" s="146"/>
      <c r="AT323" s="146"/>
      <c r="AU323" s="146"/>
      <c r="AV323" s="146"/>
      <c r="AW323" s="146"/>
      <c r="AX323" s="146"/>
      <c r="AY323" s="146"/>
      <c r="AZ323" s="146"/>
      <c r="BA323" s="146"/>
      <c r="BB323" s="146"/>
      <c r="BC323" s="146"/>
      <c r="BD323" s="146"/>
      <c r="BE323" s="146"/>
    </row>
    <row r="324" spans="1:57" x14ac:dyDescent="0.3">
      <c r="A324" s="146"/>
      <c r="B324" s="146"/>
      <c r="C324" s="146"/>
      <c r="D324" s="146"/>
      <c r="E324" s="146"/>
      <c r="F324" s="146"/>
      <c r="G324" s="146"/>
      <c r="H324" s="146"/>
      <c r="I324" s="146"/>
      <c r="J324" s="146"/>
      <c r="K324" s="146"/>
      <c r="L324" s="146"/>
      <c r="M324" s="146"/>
      <c r="N324" s="146"/>
      <c r="O324" s="146"/>
      <c r="P324" s="146"/>
      <c r="Q324" s="146"/>
      <c r="R324" s="146"/>
      <c r="S324" s="146"/>
      <c r="T324" s="146"/>
      <c r="U324" s="146"/>
      <c r="V324" s="146"/>
      <c r="W324" s="146"/>
      <c r="X324" s="146"/>
      <c r="AH324" s="146"/>
      <c r="AI324" s="146"/>
      <c r="AJ324" s="146"/>
      <c r="AK324" s="146"/>
      <c r="AL324" s="146"/>
      <c r="AM324" s="146"/>
      <c r="AN324" s="146"/>
      <c r="AO324" s="146"/>
      <c r="AP324" s="146"/>
      <c r="AQ324" s="146"/>
      <c r="AR324" s="146"/>
      <c r="AS324" s="146"/>
      <c r="AT324" s="146"/>
      <c r="AU324" s="146"/>
      <c r="AV324" s="146"/>
      <c r="AW324" s="146"/>
      <c r="AX324" s="146"/>
      <c r="AY324" s="146"/>
      <c r="AZ324" s="146"/>
      <c r="BA324" s="146"/>
      <c r="BB324" s="146"/>
      <c r="BC324" s="146"/>
      <c r="BD324" s="146"/>
      <c r="BE324" s="146"/>
    </row>
    <row r="325" spans="1:57" x14ac:dyDescent="0.3">
      <c r="A325" s="146"/>
      <c r="B325" s="146"/>
      <c r="C325" s="146"/>
      <c r="D325" s="146"/>
      <c r="E325" s="146"/>
      <c r="F325" s="146"/>
      <c r="G325" s="146"/>
      <c r="H325" s="146"/>
      <c r="I325" s="146"/>
      <c r="J325" s="146"/>
      <c r="K325" s="146"/>
      <c r="L325" s="146"/>
      <c r="M325" s="146"/>
      <c r="N325" s="146"/>
      <c r="O325" s="146"/>
      <c r="P325" s="146"/>
      <c r="Q325" s="146"/>
      <c r="R325" s="146"/>
      <c r="S325" s="146"/>
      <c r="T325" s="146"/>
      <c r="U325" s="146"/>
      <c r="V325" s="146"/>
      <c r="W325" s="146"/>
      <c r="X325" s="146"/>
      <c r="AH325" s="146"/>
      <c r="AI325" s="146"/>
      <c r="AJ325" s="146"/>
      <c r="AK325" s="146"/>
      <c r="AL325" s="146"/>
      <c r="AM325" s="146"/>
      <c r="AN325" s="146"/>
      <c r="AO325" s="146"/>
      <c r="AP325" s="146"/>
      <c r="AQ325" s="146"/>
      <c r="AR325" s="146"/>
      <c r="AS325" s="146"/>
      <c r="AT325" s="146"/>
      <c r="AU325" s="146"/>
      <c r="AV325" s="146"/>
      <c r="AW325" s="146"/>
      <c r="AX325" s="146"/>
      <c r="AY325" s="146"/>
      <c r="AZ325" s="146"/>
      <c r="BA325" s="146"/>
      <c r="BB325" s="146"/>
      <c r="BC325" s="146"/>
      <c r="BD325" s="146"/>
      <c r="BE325" s="146"/>
    </row>
    <row r="326" spans="1:57" x14ac:dyDescent="0.3">
      <c r="A326" s="146"/>
      <c r="B326" s="146"/>
      <c r="C326" s="146"/>
      <c r="D326" s="146"/>
      <c r="E326" s="146"/>
      <c r="F326" s="146"/>
      <c r="G326" s="146"/>
      <c r="H326" s="146"/>
      <c r="I326" s="146"/>
      <c r="J326" s="146"/>
      <c r="K326" s="146"/>
      <c r="L326" s="146"/>
      <c r="M326" s="146"/>
      <c r="N326" s="146"/>
      <c r="O326" s="146"/>
      <c r="P326" s="146"/>
      <c r="Q326" s="146"/>
      <c r="R326" s="146"/>
      <c r="S326" s="146"/>
      <c r="T326" s="146"/>
      <c r="U326" s="146"/>
      <c r="V326" s="146"/>
      <c r="W326" s="146"/>
      <c r="X326" s="146"/>
      <c r="AH326" s="146"/>
      <c r="AI326" s="146"/>
      <c r="AJ326" s="146"/>
      <c r="AK326" s="146"/>
      <c r="AL326" s="146"/>
      <c r="AM326" s="146"/>
      <c r="AN326" s="146"/>
      <c r="AO326" s="146"/>
      <c r="AP326" s="146"/>
      <c r="AQ326" s="146"/>
      <c r="AR326" s="146"/>
      <c r="AS326" s="146"/>
      <c r="AT326" s="146"/>
      <c r="AU326" s="146"/>
      <c r="AV326" s="146"/>
      <c r="AW326" s="146"/>
      <c r="AX326" s="146"/>
      <c r="AY326" s="146"/>
      <c r="AZ326" s="146"/>
      <c r="BA326" s="146"/>
      <c r="BB326" s="146"/>
      <c r="BC326" s="146"/>
      <c r="BD326" s="146"/>
      <c r="BE326" s="146"/>
    </row>
    <row r="327" spans="1:57" x14ac:dyDescent="0.3">
      <c r="A327" s="146"/>
      <c r="B327" s="146"/>
      <c r="C327" s="146"/>
      <c r="D327" s="146"/>
      <c r="E327" s="146"/>
      <c r="F327" s="146"/>
      <c r="G327" s="146"/>
      <c r="H327" s="146"/>
      <c r="I327" s="146"/>
      <c r="J327" s="146"/>
      <c r="K327" s="146"/>
      <c r="L327" s="146"/>
      <c r="M327" s="146"/>
      <c r="N327" s="146"/>
      <c r="O327" s="146"/>
      <c r="P327" s="146"/>
      <c r="Q327" s="146"/>
      <c r="R327" s="146"/>
      <c r="S327" s="146"/>
      <c r="T327" s="146"/>
      <c r="U327" s="146"/>
      <c r="V327" s="146"/>
      <c r="W327" s="146"/>
      <c r="X327" s="146"/>
      <c r="AH327" s="146"/>
      <c r="AI327" s="146"/>
      <c r="AJ327" s="146"/>
      <c r="AK327" s="146"/>
      <c r="AL327" s="146"/>
      <c r="AM327" s="146"/>
      <c r="AN327" s="146"/>
      <c r="AO327" s="146"/>
      <c r="AP327" s="146"/>
      <c r="AQ327" s="146"/>
      <c r="AR327" s="146"/>
      <c r="AS327" s="146"/>
      <c r="AT327" s="146"/>
      <c r="AU327" s="146"/>
      <c r="AV327" s="146"/>
      <c r="AW327" s="146"/>
      <c r="AX327" s="146"/>
      <c r="AY327" s="146"/>
      <c r="AZ327" s="146"/>
      <c r="BA327" s="146"/>
      <c r="BB327" s="146"/>
      <c r="BC327" s="146"/>
      <c r="BD327" s="146"/>
      <c r="BE327" s="146"/>
    </row>
    <row r="328" spans="1:57" x14ac:dyDescent="0.3">
      <c r="A328" s="146"/>
      <c r="B328" s="146"/>
      <c r="C328" s="146"/>
      <c r="D328" s="146"/>
      <c r="E328" s="146"/>
      <c r="F328" s="146"/>
      <c r="G328" s="146"/>
      <c r="H328" s="146"/>
      <c r="I328" s="146"/>
      <c r="J328" s="146"/>
      <c r="K328" s="146"/>
      <c r="L328" s="146"/>
      <c r="M328" s="146"/>
      <c r="N328" s="146"/>
      <c r="O328" s="146"/>
      <c r="P328" s="146"/>
      <c r="Q328" s="146"/>
      <c r="R328" s="146"/>
      <c r="S328" s="146"/>
      <c r="T328" s="146"/>
      <c r="U328" s="146"/>
      <c r="V328" s="146"/>
      <c r="W328" s="146"/>
      <c r="X328" s="146"/>
      <c r="AH328" s="146"/>
      <c r="AI328" s="146"/>
      <c r="AJ328" s="146"/>
      <c r="AK328" s="146"/>
      <c r="AL328" s="146"/>
      <c r="AM328" s="146"/>
      <c r="AN328" s="146"/>
      <c r="AO328" s="146"/>
      <c r="AP328" s="146"/>
      <c r="AQ328" s="146"/>
      <c r="AR328" s="146"/>
      <c r="AS328" s="146"/>
      <c r="AT328" s="146"/>
      <c r="AU328" s="146"/>
      <c r="AV328" s="146"/>
      <c r="AW328" s="146"/>
      <c r="AX328" s="146"/>
      <c r="AY328" s="146"/>
      <c r="AZ328" s="146"/>
      <c r="BA328" s="146"/>
      <c r="BB328" s="146"/>
      <c r="BC328" s="146"/>
      <c r="BD328" s="146"/>
      <c r="BE328" s="146"/>
    </row>
    <row r="329" spans="1:57" x14ac:dyDescent="0.3">
      <c r="A329" s="146"/>
      <c r="B329" s="146"/>
      <c r="C329" s="146"/>
      <c r="D329" s="146"/>
      <c r="E329" s="146"/>
      <c r="F329" s="146"/>
      <c r="G329" s="146"/>
      <c r="H329" s="146"/>
      <c r="I329" s="146"/>
      <c r="J329" s="146"/>
      <c r="K329" s="146"/>
      <c r="L329" s="146"/>
      <c r="M329" s="146"/>
      <c r="N329" s="146"/>
      <c r="O329" s="146"/>
      <c r="P329" s="146"/>
      <c r="Q329" s="146"/>
      <c r="R329" s="146"/>
      <c r="S329" s="146"/>
      <c r="T329" s="146"/>
      <c r="U329" s="146"/>
      <c r="V329" s="146"/>
      <c r="W329" s="146"/>
      <c r="X329" s="146"/>
      <c r="AH329" s="146"/>
      <c r="AI329" s="146"/>
      <c r="AJ329" s="146"/>
      <c r="AK329" s="146"/>
      <c r="AL329" s="146"/>
      <c r="AM329" s="146"/>
      <c r="AN329" s="146"/>
      <c r="AO329" s="146"/>
      <c r="AP329" s="146"/>
      <c r="AQ329" s="146"/>
      <c r="AR329" s="146"/>
      <c r="AS329" s="146"/>
      <c r="AT329" s="146"/>
      <c r="AU329" s="146"/>
      <c r="AV329" s="146"/>
      <c r="AW329" s="146"/>
      <c r="AX329" s="146"/>
      <c r="AY329" s="146"/>
      <c r="AZ329" s="146"/>
      <c r="BA329" s="146"/>
      <c r="BB329" s="146"/>
      <c r="BC329" s="146"/>
      <c r="BD329" s="146"/>
      <c r="BE329" s="146"/>
    </row>
    <row r="330" spans="1:57" x14ac:dyDescent="0.3">
      <c r="A330" s="146"/>
      <c r="B330" s="146"/>
      <c r="C330" s="146"/>
      <c r="D330" s="146"/>
      <c r="E330" s="146"/>
      <c r="F330" s="146"/>
      <c r="G330" s="146"/>
      <c r="H330" s="146"/>
      <c r="I330" s="146"/>
      <c r="J330" s="146"/>
      <c r="K330" s="146"/>
      <c r="L330" s="146"/>
      <c r="M330" s="146"/>
      <c r="N330" s="146"/>
      <c r="O330" s="146"/>
      <c r="P330" s="146"/>
      <c r="Q330" s="146"/>
      <c r="R330" s="146"/>
      <c r="S330" s="146"/>
      <c r="T330" s="146"/>
      <c r="U330" s="146"/>
      <c r="V330" s="146"/>
      <c r="W330" s="146"/>
      <c r="X330" s="146"/>
      <c r="AH330" s="146"/>
      <c r="AI330" s="146"/>
      <c r="AJ330" s="146"/>
      <c r="AK330" s="146"/>
      <c r="AL330" s="146"/>
      <c r="AM330" s="146"/>
      <c r="AN330" s="146"/>
      <c r="AO330" s="146"/>
      <c r="AP330" s="146"/>
      <c r="AQ330" s="146"/>
      <c r="AR330" s="146"/>
      <c r="AS330" s="146"/>
      <c r="AT330" s="146"/>
      <c r="AU330" s="146"/>
      <c r="AV330" s="146"/>
      <c r="AW330" s="146"/>
      <c r="AX330" s="146"/>
      <c r="AY330" s="146"/>
      <c r="AZ330" s="146"/>
      <c r="BA330" s="146"/>
      <c r="BB330" s="146"/>
      <c r="BC330" s="146"/>
      <c r="BD330" s="146"/>
      <c r="BE330" s="146"/>
    </row>
    <row r="331" spans="1:57" x14ac:dyDescent="0.3">
      <c r="A331" s="146"/>
      <c r="B331" s="146"/>
      <c r="C331" s="146"/>
      <c r="D331" s="146"/>
      <c r="E331" s="146"/>
      <c r="F331" s="146"/>
      <c r="G331" s="146"/>
      <c r="H331" s="146"/>
      <c r="I331" s="146"/>
      <c r="J331" s="146"/>
      <c r="K331" s="146"/>
      <c r="L331" s="146"/>
      <c r="M331" s="146"/>
      <c r="N331" s="146"/>
      <c r="O331" s="146"/>
      <c r="P331" s="146"/>
      <c r="Q331" s="146"/>
      <c r="R331" s="146"/>
      <c r="S331" s="146"/>
      <c r="T331" s="146"/>
      <c r="U331" s="146"/>
      <c r="V331" s="146"/>
      <c r="W331" s="146"/>
      <c r="X331" s="146"/>
      <c r="AH331" s="146"/>
      <c r="AI331" s="146"/>
      <c r="AJ331" s="146"/>
      <c r="AK331" s="146"/>
      <c r="AL331" s="146"/>
      <c r="AM331" s="146"/>
      <c r="AN331" s="146"/>
      <c r="AO331" s="146"/>
      <c r="AP331" s="146"/>
      <c r="AQ331" s="146"/>
      <c r="AR331" s="146"/>
      <c r="AS331" s="146"/>
      <c r="AT331" s="146"/>
      <c r="AU331" s="146"/>
      <c r="AV331" s="146"/>
      <c r="AW331" s="146"/>
      <c r="AX331" s="146"/>
      <c r="AY331" s="146"/>
      <c r="AZ331" s="146"/>
      <c r="BA331" s="146"/>
      <c r="BB331" s="146"/>
      <c r="BC331" s="146"/>
      <c r="BD331" s="146"/>
      <c r="BE331" s="146"/>
    </row>
    <row r="332" spans="1:57" x14ac:dyDescent="0.3">
      <c r="A332" s="146"/>
      <c r="B332" s="146"/>
      <c r="C332" s="146"/>
      <c r="D332" s="146"/>
      <c r="E332" s="146"/>
      <c r="F332" s="146"/>
      <c r="G332" s="146"/>
      <c r="H332" s="146"/>
      <c r="I332" s="146"/>
      <c r="J332" s="146"/>
      <c r="K332" s="146"/>
      <c r="L332" s="146"/>
      <c r="M332" s="146"/>
      <c r="N332" s="146"/>
      <c r="O332" s="146"/>
      <c r="P332" s="146"/>
      <c r="Q332" s="146"/>
      <c r="R332" s="146"/>
      <c r="S332" s="146"/>
      <c r="T332" s="146"/>
      <c r="U332" s="146"/>
      <c r="V332" s="146"/>
      <c r="W332" s="146"/>
      <c r="X332" s="146"/>
      <c r="AH332" s="146"/>
      <c r="AI332" s="146"/>
      <c r="AJ332" s="146"/>
      <c r="AK332" s="146"/>
      <c r="AL332" s="146"/>
      <c r="AM332" s="146"/>
      <c r="AN332" s="146"/>
      <c r="AO332" s="146"/>
      <c r="AP332" s="146"/>
      <c r="AQ332" s="146"/>
      <c r="AR332" s="146"/>
      <c r="AS332" s="146"/>
      <c r="AT332" s="146"/>
      <c r="AU332" s="146"/>
      <c r="AV332" s="146"/>
      <c r="AW332" s="146"/>
      <c r="AX332" s="146"/>
      <c r="AY332" s="146"/>
      <c r="AZ332" s="146"/>
      <c r="BA332" s="146"/>
      <c r="BB332" s="146"/>
      <c r="BC332" s="146"/>
      <c r="BD332" s="146"/>
      <c r="BE332" s="146"/>
    </row>
    <row r="333" spans="1:57" x14ac:dyDescent="0.3">
      <c r="A333" s="146"/>
      <c r="B333" s="146"/>
      <c r="C333" s="146"/>
      <c r="D333" s="146"/>
      <c r="E333" s="146"/>
      <c r="F333" s="146"/>
      <c r="G333" s="146"/>
      <c r="H333" s="146"/>
      <c r="I333" s="146"/>
      <c r="J333" s="146"/>
      <c r="K333" s="146"/>
      <c r="L333" s="146"/>
      <c r="M333" s="146"/>
      <c r="N333" s="146"/>
      <c r="O333" s="146"/>
      <c r="P333" s="146"/>
      <c r="Q333" s="146"/>
      <c r="R333" s="146"/>
      <c r="S333" s="146"/>
      <c r="T333" s="146"/>
      <c r="U333" s="146"/>
      <c r="V333" s="146"/>
      <c r="W333" s="146"/>
      <c r="X333" s="146"/>
      <c r="AH333" s="146"/>
      <c r="AI333" s="146"/>
      <c r="AJ333" s="146"/>
      <c r="AK333" s="146"/>
      <c r="AL333" s="146"/>
      <c r="AM333" s="146"/>
      <c r="AN333" s="146"/>
      <c r="AO333" s="146"/>
      <c r="AP333" s="146"/>
      <c r="AQ333" s="146"/>
      <c r="AR333" s="146"/>
      <c r="AS333" s="146"/>
      <c r="AT333" s="146"/>
      <c r="AU333" s="146"/>
      <c r="AV333" s="146"/>
      <c r="AW333" s="146"/>
      <c r="AX333" s="146"/>
      <c r="AY333" s="146"/>
      <c r="AZ333" s="146"/>
      <c r="BA333" s="146"/>
      <c r="BB333" s="146"/>
      <c r="BC333" s="146"/>
      <c r="BD333" s="146"/>
      <c r="BE333" s="146"/>
    </row>
    <row r="334" spans="1:57" x14ac:dyDescent="0.3">
      <c r="A334" s="146"/>
      <c r="B334" s="146"/>
      <c r="C334" s="146"/>
      <c r="D334" s="146"/>
      <c r="E334" s="146"/>
      <c r="F334" s="146"/>
      <c r="G334" s="146"/>
      <c r="H334" s="146"/>
      <c r="I334" s="146"/>
      <c r="J334" s="146"/>
      <c r="K334" s="146"/>
      <c r="L334" s="146"/>
      <c r="M334" s="146"/>
      <c r="N334" s="146"/>
      <c r="O334" s="146"/>
      <c r="P334" s="146"/>
      <c r="Q334" s="146"/>
      <c r="R334" s="146"/>
      <c r="S334" s="146"/>
      <c r="T334" s="146"/>
      <c r="U334" s="146"/>
      <c r="V334" s="146"/>
      <c r="W334" s="146"/>
      <c r="X334" s="146"/>
      <c r="AH334" s="146"/>
      <c r="AI334" s="146"/>
      <c r="AJ334" s="146"/>
      <c r="AK334" s="146"/>
      <c r="AL334" s="146"/>
      <c r="AM334" s="146"/>
      <c r="AN334" s="146"/>
      <c r="AO334" s="146"/>
      <c r="AP334" s="146"/>
      <c r="AQ334" s="146"/>
      <c r="AR334" s="146"/>
      <c r="AS334" s="146"/>
      <c r="AT334" s="146"/>
      <c r="AU334" s="146"/>
      <c r="AV334" s="146"/>
      <c r="AW334" s="146"/>
      <c r="AX334" s="146"/>
      <c r="AY334" s="146"/>
      <c r="AZ334" s="146"/>
      <c r="BA334" s="146"/>
      <c r="BB334" s="146"/>
      <c r="BC334" s="146"/>
      <c r="BD334" s="146"/>
      <c r="BE334" s="146"/>
    </row>
    <row r="335" spans="1:57" x14ac:dyDescent="0.3">
      <c r="A335" s="146"/>
      <c r="B335" s="146"/>
      <c r="C335" s="146"/>
      <c r="D335" s="146"/>
      <c r="E335" s="146"/>
      <c r="F335" s="146"/>
      <c r="G335" s="146"/>
      <c r="H335" s="146"/>
      <c r="I335" s="146"/>
      <c r="J335" s="146"/>
      <c r="K335" s="146"/>
      <c r="L335" s="146"/>
      <c r="M335" s="146"/>
      <c r="N335" s="146"/>
      <c r="O335" s="146"/>
      <c r="P335" s="146"/>
      <c r="Q335" s="146"/>
      <c r="R335" s="146"/>
      <c r="S335" s="146"/>
      <c r="T335" s="146"/>
      <c r="U335" s="146"/>
      <c r="V335" s="146"/>
      <c r="W335" s="146"/>
      <c r="X335" s="146"/>
      <c r="AH335" s="146"/>
      <c r="AI335" s="146"/>
      <c r="AJ335" s="146"/>
      <c r="AK335" s="146"/>
      <c r="AL335" s="146"/>
      <c r="AM335" s="146"/>
      <c r="AN335" s="146"/>
      <c r="AO335" s="146"/>
      <c r="AP335" s="146"/>
      <c r="AQ335" s="146"/>
      <c r="AR335" s="146"/>
      <c r="AS335" s="146"/>
      <c r="AT335" s="146"/>
      <c r="AU335" s="146"/>
      <c r="AV335" s="146"/>
      <c r="AW335" s="146"/>
      <c r="AX335" s="146"/>
      <c r="AY335" s="146"/>
      <c r="AZ335" s="146"/>
      <c r="BA335" s="146"/>
      <c r="BB335" s="146"/>
      <c r="BC335" s="146"/>
      <c r="BD335" s="146"/>
      <c r="BE335" s="146"/>
    </row>
    <row r="336" spans="1:57" x14ac:dyDescent="0.3">
      <c r="A336" s="146"/>
      <c r="B336" s="146"/>
      <c r="C336" s="146"/>
      <c r="D336" s="146"/>
      <c r="E336" s="146"/>
      <c r="F336" s="146"/>
      <c r="G336" s="146"/>
      <c r="H336" s="146"/>
      <c r="I336" s="146"/>
      <c r="J336" s="146"/>
      <c r="K336" s="146"/>
      <c r="L336" s="146"/>
      <c r="M336" s="146"/>
      <c r="N336" s="146"/>
      <c r="O336" s="146"/>
      <c r="P336" s="146"/>
      <c r="Q336" s="146"/>
      <c r="R336" s="146"/>
      <c r="S336" s="146"/>
      <c r="T336" s="146"/>
      <c r="U336" s="146"/>
      <c r="V336" s="146"/>
      <c r="W336" s="146"/>
      <c r="X336" s="146"/>
      <c r="AH336" s="146"/>
      <c r="AI336" s="146"/>
      <c r="AJ336" s="146"/>
      <c r="AK336" s="146"/>
      <c r="AL336" s="146"/>
      <c r="AM336" s="146"/>
      <c r="AN336" s="146"/>
      <c r="AO336" s="146"/>
      <c r="AP336" s="146"/>
      <c r="AQ336" s="146"/>
      <c r="AR336" s="146"/>
      <c r="AS336" s="146"/>
      <c r="AT336" s="146"/>
      <c r="AU336" s="146"/>
      <c r="AV336" s="146"/>
      <c r="AW336" s="146"/>
      <c r="AX336" s="146"/>
      <c r="AY336" s="146"/>
      <c r="AZ336" s="146"/>
      <c r="BA336" s="146"/>
      <c r="BB336" s="146"/>
      <c r="BC336" s="146"/>
      <c r="BD336" s="146"/>
      <c r="BE336" s="146"/>
    </row>
    <row r="337" spans="34:57" x14ac:dyDescent="0.3">
      <c r="AH337" s="146"/>
      <c r="AI337" s="146"/>
      <c r="AJ337" s="146"/>
      <c r="AK337" s="146"/>
      <c r="AL337" s="146"/>
      <c r="AM337" s="146"/>
      <c r="AN337" s="146"/>
      <c r="AO337" s="146"/>
      <c r="AP337" s="146"/>
      <c r="AQ337" s="146"/>
      <c r="AR337" s="146"/>
      <c r="AS337" s="146"/>
      <c r="AT337" s="146"/>
      <c r="AU337" s="146"/>
      <c r="AV337" s="146"/>
      <c r="AW337" s="146"/>
      <c r="AX337" s="146"/>
      <c r="AY337" s="146"/>
      <c r="AZ337" s="146"/>
      <c r="BA337" s="146"/>
      <c r="BB337" s="146"/>
      <c r="BC337" s="146"/>
      <c r="BD337" s="146"/>
      <c r="BE337" s="146"/>
    </row>
  </sheetData>
  <sheetProtection algorithmName="SHA-512" hashValue="6XICL4tjN8W/uLIlv5SKKbO8rtmcYdteHbd6dFB6Jy4lT7xwPqvzhne7sn8VvEvs3NSzRpy5y80suPFe3mbcGQ==" saltValue="5nfkQqQ9I61adn2QzOXU3g==" spinCount="100000" sheet="1" objects="1" scenarios="1" selectLockedCells="1"/>
  <mergeCells count="13">
    <mergeCell ref="B169:D169"/>
    <mergeCell ref="E169:F169"/>
    <mergeCell ref="B163:C163"/>
    <mergeCell ref="E163:F163"/>
    <mergeCell ref="B166:C166"/>
    <mergeCell ref="D166:F166"/>
    <mergeCell ref="B2:C2"/>
    <mergeCell ref="B3:C3"/>
    <mergeCell ref="E22:F22"/>
    <mergeCell ref="E23:F23"/>
    <mergeCell ref="B13:F15"/>
    <mergeCell ref="B160:C160"/>
    <mergeCell ref="D160:F160"/>
  </mergeCells>
  <pageMargins left="0.2" right="0.2" top="0.25" bottom="0.25" header="0.3" footer="0.3"/>
  <pageSetup scale="83"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21E29-9DCF-4AB7-AF6C-462C6F77A6EE}">
  <sheetPr codeName="Sheet5"/>
  <dimension ref="A1:CH205"/>
  <sheetViews>
    <sheetView showGridLines="0" topLeftCell="A8" zoomScaleNormal="100" workbookViewId="0">
      <selection activeCell="B5" sqref="B5:G5"/>
    </sheetView>
  </sheetViews>
  <sheetFormatPr defaultRowHeight="14.4" x14ac:dyDescent="0.3"/>
  <cols>
    <col min="2" max="2" width="28.88671875" customWidth="1"/>
    <col min="3" max="3" width="23.109375" customWidth="1"/>
    <col min="4" max="4" width="26.44140625" customWidth="1"/>
    <col min="5" max="5" width="10.33203125" customWidth="1"/>
    <col min="6" max="6" width="15" customWidth="1"/>
  </cols>
  <sheetData>
    <row r="1" spans="1:86" x14ac:dyDescent="0.3">
      <c r="A1" s="136"/>
      <c r="B1" s="136"/>
      <c r="C1" s="136"/>
      <c r="D1" s="136"/>
      <c r="E1" s="37"/>
      <c r="F1" s="37" t="s">
        <v>47</v>
      </c>
      <c r="G1" s="37"/>
      <c r="H1" s="37">
        <v>19</v>
      </c>
      <c r="I1" s="37"/>
      <c r="J1" s="37"/>
      <c r="K1" s="37"/>
      <c r="L1" s="37"/>
      <c r="M1" s="37"/>
      <c r="N1" s="37"/>
      <c r="O1" s="37"/>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row>
    <row r="2" spans="1:86" ht="21" x14ac:dyDescent="0.4">
      <c r="A2" s="136"/>
      <c r="B2" s="283" t="s">
        <v>236</v>
      </c>
      <c r="C2" s="283"/>
      <c r="D2" s="283"/>
      <c r="E2" s="283"/>
      <c r="F2" s="283"/>
      <c r="G2" s="283"/>
      <c r="H2" s="37"/>
      <c r="I2" s="37">
        <v>43</v>
      </c>
      <c r="J2" s="37"/>
      <c r="K2" s="37"/>
      <c r="L2" s="37"/>
      <c r="M2" s="37"/>
      <c r="N2" s="37"/>
      <c r="O2" s="37"/>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row>
    <row r="3" spans="1:86" x14ac:dyDescent="0.3">
      <c r="A3" s="136"/>
      <c r="B3" s="136"/>
      <c r="C3" s="136"/>
      <c r="D3" s="136"/>
      <c r="E3" s="37"/>
      <c r="F3" s="37" t="s">
        <v>94</v>
      </c>
      <c r="G3" s="37"/>
      <c r="H3" s="37"/>
      <c r="I3" s="37">
        <v>59</v>
      </c>
      <c r="J3" s="37"/>
      <c r="K3" s="37"/>
      <c r="L3" s="37"/>
      <c r="M3" s="37"/>
      <c r="N3" s="37"/>
      <c r="O3" s="37"/>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row>
    <row r="4" spans="1:86" ht="12" customHeight="1" x14ac:dyDescent="0.3">
      <c r="A4" s="2"/>
      <c r="B4" s="163" t="s">
        <v>275</v>
      </c>
      <c r="C4" s="174"/>
      <c r="D4" s="174"/>
      <c r="E4" s="174"/>
      <c r="F4" s="174"/>
      <c r="G4" s="164"/>
      <c r="H4" s="2"/>
      <c r="I4" s="2"/>
      <c r="J4" s="2"/>
      <c r="K4" s="2"/>
      <c r="L4" s="2"/>
      <c r="M4" s="2"/>
      <c r="N4" s="2"/>
      <c r="O4" s="2"/>
    </row>
    <row r="5" spans="1:86" ht="24" customHeight="1" x14ac:dyDescent="0.3">
      <c r="A5" s="2"/>
      <c r="B5" s="266"/>
      <c r="C5" s="267"/>
      <c r="D5" s="267"/>
      <c r="E5" s="267"/>
      <c r="F5" s="267"/>
      <c r="G5" s="275"/>
      <c r="H5" s="2"/>
      <c r="I5" s="2"/>
      <c r="J5" s="2"/>
      <c r="K5" s="2"/>
      <c r="L5" s="2"/>
      <c r="M5" s="2"/>
      <c r="N5" s="2"/>
      <c r="O5" s="2"/>
    </row>
    <row r="6" spans="1:86" ht="12" customHeight="1" x14ac:dyDescent="0.3">
      <c r="A6" s="2"/>
      <c r="B6" s="8" t="s">
        <v>276</v>
      </c>
      <c r="C6" s="139"/>
      <c r="D6" s="194" t="s">
        <v>266</v>
      </c>
      <c r="E6" s="194" t="s">
        <v>270</v>
      </c>
      <c r="F6" s="194" t="s">
        <v>272</v>
      </c>
      <c r="G6" s="193"/>
      <c r="H6" s="2"/>
      <c r="I6" s="2"/>
      <c r="J6" s="2"/>
      <c r="K6" s="2"/>
      <c r="L6" s="2"/>
      <c r="M6" s="2"/>
      <c r="N6" s="2"/>
      <c r="O6" s="2"/>
    </row>
    <row r="7" spans="1:86" ht="12" hidden="1" customHeight="1" x14ac:dyDescent="0.3">
      <c r="A7" s="2"/>
      <c r="B7" s="8"/>
      <c r="C7" s="139"/>
      <c r="D7" s="195"/>
      <c r="E7" s="195" t="s">
        <v>73</v>
      </c>
      <c r="F7" s="190"/>
      <c r="G7" s="140"/>
      <c r="H7" s="2"/>
      <c r="I7" s="2"/>
      <c r="J7" s="2"/>
      <c r="K7" s="2"/>
      <c r="L7" s="2"/>
      <c r="M7" s="2"/>
      <c r="N7" s="2"/>
      <c r="O7" s="2"/>
    </row>
    <row r="8" spans="1:86" ht="24" customHeight="1" x14ac:dyDescent="0.3">
      <c r="A8" s="2"/>
      <c r="B8" s="271"/>
      <c r="C8" s="272"/>
      <c r="D8" s="199"/>
      <c r="E8" s="199"/>
      <c r="F8" s="279"/>
      <c r="G8" s="274"/>
      <c r="H8" s="2"/>
      <c r="I8" s="2"/>
      <c r="J8" s="2"/>
      <c r="K8" s="2"/>
      <c r="L8" s="2"/>
      <c r="M8" s="2"/>
      <c r="N8" s="2"/>
      <c r="O8" s="2"/>
    </row>
    <row r="9" spans="1:86" ht="9" customHeight="1" x14ac:dyDescent="0.3">
      <c r="A9" s="136"/>
      <c r="B9" s="136"/>
      <c r="C9" s="136"/>
      <c r="D9" s="136"/>
      <c r="E9" s="37"/>
      <c r="F9" s="37" t="s">
        <v>101</v>
      </c>
      <c r="G9" s="37"/>
      <c r="H9" s="37"/>
      <c r="I9" s="37">
        <v>63</v>
      </c>
      <c r="J9" s="37"/>
      <c r="K9" s="37"/>
      <c r="L9" s="37"/>
      <c r="M9" s="37"/>
      <c r="N9" s="37"/>
      <c r="O9" s="37"/>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row>
    <row r="10" spans="1:86" ht="12" customHeight="1" x14ac:dyDescent="0.3">
      <c r="A10" s="2"/>
      <c r="B10" s="163" t="s">
        <v>277</v>
      </c>
      <c r="C10" s="174"/>
      <c r="D10" s="200" t="s">
        <v>276</v>
      </c>
      <c r="E10" s="174"/>
      <c r="F10" s="174"/>
      <c r="G10" s="164"/>
      <c r="H10" s="2"/>
      <c r="I10" s="2"/>
      <c r="J10" s="2"/>
      <c r="K10" s="2"/>
      <c r="L10" s="2"/>
      <c r="M10" s="2"/>
      <c r="N10" s="2"/>
      <c r="O10" s="2"/>
    </row>
    <row r="11" spans="1:86" ht="24" customHeight="1" x14ac:dyDescent="0.3">
      <c r="A11" s="2"/>
      <c r="B11" s="276"/>
      <c r="C11" s="277"/>
      <c r="D11" s="278"/>
      <c r="E11" s="269"/>
      <c r="F11" s="269"/>
      <c r="G11" s="270"/>
      <c r="H11" s="2"/>
      <c r="I11" s="2"/>
      <c r="J11" s="2"/>
      <c r="K11" s="2"/>
      <c r="L11" s="2"/>
      <c r="M11" s="2"/>
      <c r="N11" s="2"/>
      <c r="O11" s="2"/>
    </row>
    <row r="12" spans="1:86" ht="12" customHeight="1" x14ac:dyDescent="0.3">
      <c r="A12" s="2"/>
      <c r="B12" s="8" t="s">
        <v>266</v>
      </c>
      <c r="C12" s="139"/>
      <c r="D12" s="195" t="s">
        <v>287</v>
      </c>
      <c r="E12" s="195" t="s">
        <v>270</v>
      </c>
      <c r="F12" s="195" t="s">
        <v>272</v>
      </c>
      <c r="G12" s="9"/>
      <c r="H12" s="2"/>
      <c r="I12" s="2"/>
      <c r="J12" s="2"/>
      <c r="K12" s="2"/>
      <c r="L12" s="2"/>
      <c r="M12" s="2"/>
      <c r="N12" s="2"/>
      <c r="O12" s="2"/>
    </row>
    <row r="13" spans="1:86" ht="12" hidden="1" customHeight="1" x14ac:dyDescent="0.3">
      <c r="A13" s="2"/>
      <c r="B13" s="8"/>
      <c r="C13" s="139"/>
      <c r="D13" s="195"/>
      <c r="E13" s="195" t="s">
        <v>73</v>
      </c>
      <c r="F13" s="190"/>
      <c r="G13" s="140"/>
      <c r="H13" s="2"/>
      <c r="I13" s="2"/>
      <c r="J13" s="2"/>
      <c r="K13" s="2"/>
      <c r="L13" s="2"/>
      <c r="M13" s="2"/>
      <c r="N13" s="2"/>
      <c r="O13" s="2"/>
    </row>
    <row r="14" spans="1:86" ht="24" customHeight="1" x14ac:dyDescent="0.3">
      <c r="A14" s="2"/>
      <c r="B14" s="271"/>
      <c r="C14" s="272"/>
      <c r="D14" s="199"/>
      <c r="E14" s="199"/>
      <c r="F14" s="279"/>
      <c r="G14" s="274"/>
      <c r="H14" s="2"/>
      <c r="I14" s="2"/>
      <c r="J14" s="2"/>
      <c r="K14" s="2"/>
      <c r="L14" s="2"/>
      <c r="M14" s="2"/>
      <c r="N14" s="2"/>
      <c r="O14" s="2"/>
    </row>
    <row r="15" spans="1:86" x14ac:dyDescent="0.3">
      <c r="A15" s="136"/>
      <c r="B15" s="136"/>
      <c r="C15" s="136"/>
      <c r="D15" s="136"/>
      <c r="E15" s="37"/>
      <c r="F15" s="37" t="s">
        <v>102</v>
      </c>
      <c r="G15" s="37"/>
      <c r="H15" s="37"/>
      <c r="I15" s="37">
        <v>64</v>
      </c>
      <c r="J15" s="37"/>
      <c r="K15" s="37"/>
      <c r="L15" s="37"/>
      <c r="M15" s="37"/>
      <c r="N15" s="37"/>
      <c r="O15" s="37"/>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row>
    <row r="16" spans="1:86" ht="12" customHeight="1" x14ac:dyDescent="0.3">
      <c r="A16" s="2"/>
      <c r="B16" s="163" t="s">
        <v>278</v>
      </c>
      <c r="C16" s="174"/>
      <c r="D16" s="200" t="s">
        <v>286</v>
      </c>
      <c r="E16" s="174"/>
      <c r="F16" s="200" t="s">
        <v>284</v>
      </c>
      <c r="G16" s="164"/>
      <c r="H16" s="2"/>
      <c r="I16" s="2"/>
      <c r="J16" s="2"/>
      <c r="K16" s="2"/>
      <c r="L16" s="2"/>
      <c r="M16" s="2"/>
      <c r="N16" s="2"/>
      <c r="O16" s="2"/>
    </row>
    <row r="17" spans="1:86" ht="24" customHeight="1" x14ac:dyDescent="0.3">
      <c r="A17" s="2"/>
      <c r="B17" s="276"/>
      <c r="C17" s="277"/>
      <c r="D17" s="278"/>
      <c r="E17" s="277"/>
      <c r="F17" s="278"/>
      <c r="G17" s="270"/>
      <c r="H17" s="2"/>
      <c r="I17" s="2"/>
      <c r="J17" s="2"/>
      <c r="K17" s="2"/>
      <c r="L17" s="2"/>
      <c r="M17" s="2"/>
      <c r="N17" s="2"/>
      <c r="O17" s="2"/>
    </row>
    <row r="18" spans="1:86" ht="12" customHeight="1" x14ac:dyDescent="0.3">
      <c r="A18" s="2"/>
      <c r="B18" s="8" t="s">
        <v>276</v>
      </c>
      <c r="C18" s="139"/>
      <c r="D18" s="195" t="s">
        <v>266</v>
      </c>
      <c r="E18" s="201" t="s">
        <v>270</v>
      </c>
      <c r="F18" s="195" t="s">
        <v>272</v>
      </c>
      <c r="G18" s="9"/>
      <c r="H18" s="2"/>
      <c r="I18" s="2"/>
      <c r="J18" s="2"/>
      <c r="K18" s="2"/>
      <c r="L18" s="2"/>
      <c r="M18" s="2"/>
      <c r="N18" s="2"/>
      <c r="O18" s="2"/>
    </row>
    <row r="19" spans="1:86" ht="12" hidden="1" customHeight="1" x14ac:dyDescent="0.3">
      <c r="A19" s="2"/>
      <c r="B19" s="8"/>
      <c r="C19" s="139"/>
      <c r="D19" s="195"/>
      <c r="E19" s="202" t="s">
        <v>73</v>
      </c>
      <c r="F19" s="190"/>
      <c r="G19" s="140"/>
      <c r="H19" s="2"/>
      <c r="I19" s="2"/>
      <c r="J19" s="2"/>
      <c r="K19" s="2"/>
      <c r="L19" s="2"/>
      <c r="M19" s="2"/>
      <c r="N19" s="2"/>
      <c r="O19" s="2"/>
    </row>
    <row r="20" spans="1:86" ht="24" customHeight="1" x14ac:dyDescent="0.3">
      <c r="A20" s="2"/>
      <c r="B20" s="271"/>
      <c r="C20" s="272"/>
      <c r="D20" s="199"/>
      <c r="E20" s="203"/>
      <c r="F20" s="279"/>
      <c r="G20" s="274"/>
      <c r="H20" s="2"/>
      <c r="I20" s="2"/>
      <c r="J20" s="2"/>
      <c r="K20" s="2"/>
      <c r="L20" s="2"/>
      <c r="M20" s="2"/>
      <c r="N20" s="2"/>
      <c r="O20" s="2"/>
    </row>
    <row r="21" spans="1:86" x14ac:dyDescent="0.3">
      <c r="A21" s="136"/>
      <c r="B21" s="136"/>
      <c r="C21" s="136"/>
      <c r="D21" s="136"/>
      <c r="E21" s="37"/>
      <c r="F21" s="37" t="s">
        <v>99</v>
      </c>
      <c r="G21" s="37"/>
      <c r="H21" s="37"/>
      <c r="I21" s="37"/>
      <c r="J21" s="37">
        <v>62</v>
      </c>
      <c r="K21" s="37"/>
      <c r="L21" s="37"/>
      <c r="M21" s="37"/>
      <c r="N21" s="37"/>
      <c r="O21" s="37"/>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row>
    <row r="22" spans="1:86" ht="12" customHeight="1" x14ac:dyDescent="0.3">
      <c r="A22" s="2"/>
      <c r="B22" s="163" t="s">
        <v>279</v>
      </c>
      <c r="C22" s="174"/>
      <c r="D22" s="174"/>
      <c r="E22" s="174"/>
      <c r="F22" s="200" t="s">
        <v>284</v>
      </c>
      <c r="G22" s="164"/>
      <c r="H22" s="2"/>
      <c r="I22" s="2"/>
      <c r="J22" s="2"/>
      <c r="K22" s="2"/>
      <c r="L22" s="2"/>
      <c r="M22" s="2"/>
      <c r="N22" s="2"/>
      <c r="O22" s="2"/>
    </row>
    <row r="23" spans="1:86" ht="24" customHeight="1" x14ac:dyDescent="0.3">
      <c r="A23" s="2"/>
      <c r="B23" s="276"/>
      <c r="C23" s="269"/>
      <c r="D23" s="269"/>
      <c r="E23" s="277"/>
      <c r="F23" s="278"/>
      <c r="G23" s="270"/>
      <c r="H23" s="2"/>
      <c r="I23" s="2"/>
      <c r="J23" s="2"/>
      <c r="K23" s="2"/>
      <c r="L23" s="2"/>
      <c r="M23" s="2"/>
      <c r="N23" s="2"/>
      <c r="O23" s="2"/>
    </row>
    <row r="24" spans="1:86" ht="12" customHeight="1" x14ac:dyDescent="0.3">
      <c r="A24" s="2"/>
      <c r="B24" s="8" t="s">
        <v>276</v>
      </c>
      <c r="C24" s="139"/>
      <c r="D24" s="202" t="s">
        <v>266</v>
      </c>
      <c r="E24" s="202" t="s">
        <v>270</v>
      </c>
      <c r="F24" s="195" t="s">
        <v>272</v>
      </c>
      <c r="G24" s="9"/>
      <c r="H24" s="2"/>
      <c r="I24" s="2"/>
      <c r="J24" s="2"/>
      <c r="K24" s="2"/>
      <c r="L24" s="2"/>
      <c r="M24" s="2"/>
      <c r="N24" s="2"/>
      <c r="O24" s="2"/>
    </row>
    <row r="25" spans="1:86" ht="12" hidden="1" customHeight="1" x14ac:dyDescent="0.3">
      <c r="A25" s="2"/>
      <c r="B25" s="8"/>
      <c r="C25" s="139"/>
      <c r="D25" s="202"/>
      <c r="E25" s="202" t="s">
        <v>73</v>
      </c>
      <c r="F25" s="190"/>
      <c r="G25" s="140"/>
      <c r="H25" s="2"/>
      <c r="I25" s="2"/>
      <c r="J25" s="2"/>
      <c r="K25" s="2"/>
      <c r="L25" s="2"/>
      <c r="M25" s="2"/>
      <c r="N25" s="2"/>
      <c r="O25" s="2"/>
    </row>
    <row r="26" spans="1:86" ht="24" customHeight="1" x14ac:dyDescent="0.3">
      <c r="A26" s="2"/>
      <c r="B26" s="271"/>
      <c r="C26" s="272"/>
      <c r="D26" s="203"/>
      <c r="E26" s="203"/>
      <c r="F26" s="279"/>
      <c r="G26" s="274"/>
      <c r="H26" s="2"/>
      <c r="I26" s="2"/>
      <c r="J26" s="2"/>
      <c r="K26" s="2"/>
      <c r="L26" s="2"/>
      <c r="M26" s="2"/>
      <c r="N26" s="2"/>
      <c r="O26" s="2"/>
    </row>
    <row r="27" spans="1:86" x14ac:dyDescent="0.3">
      <c r="A27" s="136"/>
      <c r="B27" s="136"/>
      <c r="C27" s="136"/>
      <c r="D27" s="136"/>
      <c r="E27" s="37"/>
      <c r="F27" s="37" t="s">
        <v>113</v>
      </c>
      <c r="G27" s="37"/>
      <c r="H27" s="37"/>
      <c r="I27" s="37"/>
      <c r="J27" s="37">
        <v>70</v>
      </c>
      <c r="K27" s="37"/>
      <c r="L27" s="37"/>
      <c r="M27" s="37"/>
      <c r="N27" s="37"/>
      <c r="O27" s="37"/>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row>
    <row r="28" spans="1:86" ht="12" customHeight="1" x14ac:dyDescent="0.3">
      <c r="A28" s="2"/>
      <c r="B28" s="163" t="s">
        <v>280</v>
      </c>
      <c r="C28" s="174"/>
      <c r="D28" s="174"/>
      <c r="E28" s="174"/>
      <c r="F28" s="200" t="s">
        <v>284</v>
      </c>
      <c r="G28" s="164"/>
      <c r="H28" s="2"/>
      <c r="I28" s="2"/>
      <c r="J28" s="2"/>
      <c r="K28" s="2"/>
      <c r="L28" s="2"/>
      <c r="M28" s="2"/>
      <c r="N28" s="2"/>
      <c r="O28" s="2"/>
    </row>
    <row r="29" spans="1:86" ht="24" customHeight="1" x14ac:dyDescent="0.3">
      <c r="A29" s="2"/>
      <c r="B29" s="276"/>
      <c r="C29" s="269"/>
      <c r="D29" s="269"/>
      <c r="E29" s="277"/>
      <c r="F29" s="278"/>
      <c r="G29" s="270"/>
      <c r="H29" s="2"/>
      <c r="I29" s="2"/>
      <c r="J29" s="2"/>
      <c r="K29" s="2"/>
      <c r="L29" s="2"/>
      <c r="M29" s="2"/>
      <c r="N29" s="2"/>
      <c r="O29" s="2"/>
    </row>
    <row r="30" spans="1:86" ht="12" customHeight="1" x14ac:dyDescent="0.3">
      <c r="A30" s="2"/>
      <c r="B30" s="8" t="s">
        <v>276</v>
      </c>
      <c r="C30" s="139"/>
      <c r="D30" s="202" t="s">
        <v>266</v>
      </c>
      <c r="E30" s="202" t="s">
        <v>270</v>
      </c>
      <c r="F30" s="195" t="s">
        <v>272</v>
      </c>
      <c r="G30" s="9"/>
      <c r="H30" s="2"/>
      <c r="I30" s="2"/>
      <c r="J30" s="2"/>
      <c r="K30" s="2"/>
      <c r="L30" s="2"/>
      <c r="M30" s="2"/>
      <c r="N30" s="2"/>
      <c r="O30" s="2"/>
    </row>
    <row r="31" spans="1:86" ht="12" hidden="1" customHeight="1" x14ac:dyDescent="0.3">
      <c r="A31" s="2"/>
      <c r="B31" s="8"/>
      <c r="C31" s="139"/>
      <c r="D31" s="202"/>
      <c r="E31" s="202" t="s">
        <v>73</v>
      </c>
      <c r="F31" s="190"/>
      <c r="G31" s="140"/>
      <c r="H31" s="2"/>
      <c r="I31" s="2"/>
      <c r="J31" s="2"/>
      <c r="K31" s="2"/>
      <c r="L31" s="2"/>
      <c r="M31" s="2"/>
      <c r="N31" s="2"/>
      <c r="O31" s="2"/>
    </row>
    <row r="32" spans="1:86" ht="24" customHeight="1" x14ac:dyDescent="0.3">
      <c r="A32" s="2"/>
      <c r="B32" s="271"/>
      <c r="C32" s="272"/>
      <c r="D32" s="203"/>
      <c r="E32" s="203"/>
      <c r="F32" s="279"/>
      <c r="G32" s="274"/>
      <c r="H32" s="2"/>
      <c r="I32" s="2"/>
      <c r="J32" s="2"/>
      <c r="K32" s="2"/>
      <c r="L32" s="2"/>
      <c r="M32" s="2"/>
      <c r="N32" s="2"/>
      <c r="O32" s="2"/>
    </row>
    <row r="33" spans="1:86" x14ac:dyDescent="0.3">
      <c r="A33" s="136"/>
      <c r="B33" s="136"/>
      <c r="C33" s="136"/>
      <c r="D33" s="136"/>
      <c r="E33" s="37"/>
      <c r="F33" s="37" t="s">
        <v>18</v>
      </c>
      <c r="G33" s="37"/>
      <c r="H33" s="37"/>
      <c r="I33" s="37"/>
      <c r="J33" s="37"/>
      <c r="K33" s="37">
        <v>1</v>
      </c>
      <c r="L33" s="37"/>
      <c r="M33" s="37"/>
      <c r="N33" s="37"/>
      <c r="O33" s="37"/>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row>
    <row r="34" spans="1:86" ht="12" customHeight="1" x14ac:dyDescent="0.3">
      <c r="A34" s="2"/>
      <c r="B34" s="163" t="s">
        <v>281</v>
      </c>
      <c r="C34" s="174"/>
      <c r="D34" s="174"/>
      <c r="E34" s="174"/>
      <c r="F34" s="200" t="s">
        <v>284</v>
      </c>
      <c r="G34" s="164"/>
      <c r="H34" s="2"/>
      <c r="I34" s="2"/>
      <c r="J34" s="2"/>
      <c r="K34" s="2"/>
      <c r="L34" s="2"/>
      <c r="M34" s="2"/>
      <c r="N34" s="2"/>
      <c r="O34" s="2"/>
    </row>
    <row r="35" spans="1:86" ht="24" customHeight="1" x14ac:dyDescent="0.3">
      <c r="A35" s="2"/>
      <c r="B35" s="276"/>
      <c r="C35" s="269"/>
      <c r="D35" s="269"/>
      <c r="E35" s="277"/>
      <c r="F35" s="278"/>
      <c r="G35" s="270"/>
      <c r="H35" s="2"/>
      <c r="I35" s="2"/>
      <c r="J35" s="2"/>
      <c r="K35" s="2"/>
      <c r="L35" s="2"/>
      <c r="M35" s="2"/>
      <c r="N35" s="2"/>
      <c r="O35" s="2"/>
    </row>
    <row r="36" spans="1:86" ht="12" customHeight="1" x14ac:dyDescent="0.3">
      <c r="A36" s="2"/>
      <c r="B36" s="8" t="s">
        <v>276</v>
      </c>
      <c r="C36" s="139"/>
      <c r="D36" s="202" t="s">
        <v>266</v>
      </c>
      <c r="E36" s="202" t="s">
        <v>270</v>
      </c>
      <c r="F36" s="195" t="s">
        <v>285</v>
      </c>
      <c r="G36" s="9"/>
      <c r="H36" s="2"/>
      <c r="I36" s="2"/>
      <c r="J36" s="2"/>
      <c r="K36" s="2"/>
      <c r="L36" s="2"/>
      <c r="M36" s="2"/>
      <c r="N36" s="2"/>
      <c r="O36" s="2"/>
    </row>
    <row r="37" spans="1:86" ht="12" hidden="1" customHeight="1" x14ac:dyDescent="0.3">
      <c r="A37" s="2"/>
      <c r="B37" s="8"/>
      <c r="C37" s="139"/>
      <c r="D37" s="202"/>
      <c r="E37" s="202" t="s">
        <v>73</v>
      </c>
      <c r="F37" s="190"/>
      <c r="G37" s="140"/>
      <c r="H37" s="2"/>
      <c r="I37" s="2"/>
      <c r="J37" s="2"/>
      <c r="K37" s="2"/>
      <c r="L37" s="2"/>
      <c r="M37" s="2"/>
      <c r="N37" s="2"/>
      <c r="O37" s="2"/>
    </row>
    <row r="38" spans="1:86" ht="24" customHeight="1" x14ac:dyDescent="0.3">
      <c r="A38" s="2"/>
      <c r="B38" s="271"/>
      <c r="C38" s="272"/>
      <c r="D38" s="203"/>
      <c r="E38" s="203"/>
      <c r="F38" s="279"/>
      <c r="G38" s="274"/>
      <c r="H38" s="2"/>
      <c r="I38" s="2"/>
      <c r="J38" s="2"/>
      <c r="K38" s="2"/>
      <c r="L38" s="2"/>
      <c r="M38" s="2"/>
      <c r="N38" s="2"/>
      <c r="O38" s="2"/>
    </row>
    <row r="39" spans="1:86" x14ac:dyDescent="0.3">
      <c r="A39" s="136"/>
      <c r="B39" s="136"/>
      <c r="C39" s="136"/>
      <c r="D39" s="136"/>
      <c r="E39" s="37"/>
      <c r="F39" s="37" t="s">
        <v>111</v>
      </c>
      <c r="G39" s="37"/>
      <c r="H39" s="37"/>
      <c r="I39" s="37"/>
      <c r="J39" s="37"/>
      <c r="K39" s="37"/>
      <c r="L39" s="37">
        <v>69</v>
      </c>
      <c r="M39" s="37"/>
      <c r="N39" s="37"/>
      <c r="O39" s="37"/>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row>
    <row r="40" spans="1:86" ht="12" customHeight="1" x14ac:dyDescent="0.3">
      <c r="A40" s="2"/>
      <c r="B40" s="163" t="s">
        <v>282</v>
      </c>
      <c r="C40" s="174"/>
      <c r="D40" s="174"/>
      <c r="E40" s="174"/>
      <c r="F40" s="200" t="s">
        <v>237</v>
      </c>
      <c r="G40" s="164"/>
      <c r="H40" s="2"/>
      <c r="I40" s="2"/>
      <c r="J40" s="2"/>
      <c r="K40" s="2"/>
      <c r="L40" s="2"/>
      <c r="M40" s="2"/>
      <c r="N40" s="2"/>
      <c r="O40" s="2"/>
    </row>
    <row r="41" spans="1:86" ht="24" customHeight="1" x14ac:dyDescent="0.3">
      <c r="A41" s="2"/>
      <c r="B41" s="276"/>
      <c r="C41" s="269"/>
      <c r="D41" s="269"/>
      <c r="E41" s="277"/>
      <c r="F41" s="278"/>
      <c r="G41" s="270"/>
      <c r="H41" s="2"/>
      <c r="I41" s="2"/>
      <c r="J41" s="2"/>
      <c r="K41" s="2"/>
      <c r="L41" s="2"/>
      <c r="M41" s="2"/>
      <c r="N41" s="2"/>
      <c r="O41" s="2"/>
    </row>
    <row r="42" spans="1:86" ht="12" customHeight="1" x14ac:dyDescent="0.3">
      <c r="A42" s="2"/>
      <c r="B42" s="8" t="s">
        <v>276</v>
      </c>
      <c r="C42" s="139"/>
      <c r="D42" s="202" t="s">
        <v>266</v>
      </c>
      <c r="E42" s="202" t="s">
        <v>270</v>
      </c>
      <c r="F42" s="195" t="s">
        <v>272</v>
      </c>
      <c r="G42" s="9"/>
      <c r="H42" s="2"/>
      <c r="I42" s="2"/>
      <c r="J42" s="2"/>
      <c r="K42" s="2"/>
      <c r="L42" s="2"/>
      <c r="M42" s="2"/>
      <c r="N42" s="2"/>
      <c r="O42" s="2"/>
    </row>
    <row r="43" spans="1:86" ht="12" hidden="1" customHeight="1" x14ac:dyDescent="0.3">
      <c r="A43" s="2"/>
      <c r="B43" s="8"/>
      <c r="C43" s="139"/>
      <c r="D43" s="202"/>
      <c r="E43" s="202" t="s">
        <v>73</v>
      </c>
      <c r="F43" s="190"/>
      <c r="G43" s="140"/>
      <c r="H43" s="2"/>
      <c r="I43" s="2"/>
      <c r="J43" s="2"/>
      <c r="K43" s="2"/>
      <c r="L43" s="2"/>
      <c r="M43" s="2"/>
      <c r="N43" s="2"/>
      <c r="O43" s="2"/>
    </row>
    <row r="44" spans="1:86" ht="24" customHeight="1" x14ac:dyDescent="0.3">
      <c r="A44" s="2"/>
      <c r="B44" s="271"/>
      <c r="C44" s="272"/>
      <c r="D44" s="203"/>
      <c r="E44" s="203"/>
      <c r="F44" s="279"/>
      <c r="G44" s="274"/>
      <c r="H44" s="2"/>
      <c r="I44" s="2"/>
      <c r="J44" s="2"/>
      <c r="K44" s="2"/>
      <c r="L44" s="2"/>
      <c r="M44" s="2"/>
      <c r="N44" s="2"/>
      <c r="O44" s="2"/>
    </row>
    <row r="45" spans="1:86" x14ac:dyDescent="0.3">
      <c r="A45" s="136"/>
      <c r="B45" s="136"/>
      <c r="C45" s="136"/>
      <c r="D45" s="136"/>
      <c r="E45" s="37"/>
      <c r="F45" s="37" t="s">
        <v>115</v>
      </c>
      <c r="G45" s="37"/>
      <c r="H45" s="37"/>
      <c r="I45" s="37"/>
      <c r="J45" s="37"/>
      <c r="K45" s="37"/>
      <c r="L45" s="37"/>
      <c r="M45" s="37">
        <v>54</v>
      </c>
      <c r="N45" s="37"/>
      <c r="O45" s="37"/>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row>
    <row r="46" spans="1:86" ht="12" customHeight="1" x14ac:dyDescent="0.3">
      <c r="A46" s="2"/>
      <c r="B46" s="163" t="s">
        <v>283</v>
      </c>
      <c r="C46" s="174"/>
      <c r="D46" s="174"/>
      <c r="E46" s="174"/>
      <c r="F46" s="200" t="s">
        <v>284</v>
      </c>
      <c r="G46" s="164"/>
      <c r="H46" s="2"/>
      <c r="I46" s="2"/>
      <c r="J46" s="2"/>
      <c r="K46" s="2"/>
      <c r="L46" s="2"/>
      <c r="M46" s="2"/>
      <c r="N46" s="2"/>
      <c r="O46" s="2"/>
    </row>
    <row r="47" spans="1:86" ht="24" customHeight="1" x14ac:dyDescent="0.3">
      <c r="A47" s="2"/>
      <c r="B47" s="276"/>
      <c r="C47" s="269"/>
      <c r="D47" s="269"/>
      <c r="E47" s="277"/>
      <c r="F47" s="278"/>
      <c r="G47" s="270"/>
      <c r="H47" s="2"/>
      <c r="I47" s="2"/>
      <c r="J47" s="2"/>
      <c r="K47" s="2"/>
      <c r="L47" s="2"/>
      <c r="M47" s="2"/>
      <c r="N47" s="2"/>
      <c r="O47" s="2"/>
    </row>
    <row r="48" spans="1:86" ht="12" customHeight="1" x14ac:dyDescent="0.3">
      <c r="A48" s="2"/>
      <c r="B48" s="8" t="s">
        <v>276</v>
      </c>
      <c r="C48" s="139"/>
      <c r="D48" s="202" t="s">
        <v>266</v>
      </c>
      <c r="E48" s="202" t="s">
        <v>270</v>
      </c>
      <c r="F48" s="195" t="s">
        <v>272</v>
      </c>
      <c r="G48" s="9"/>
      <c r="H48" s="2"/>
      <c r="I48" s="2"/>
      <c r="J48" s="2"/>
      <c r="K48" s="2"/>
      <c r="L48" s="2"/>
      <c r="M48" s="2"/>
      <c r="N48" s="2"/>
      <c r="O48" s="2"/>
    </row>
    <row r="49" spans="1:86" ht="12" hidden="1" customHeight="1" x14ac:dyDescent="0.3">
      <c r="A49" s="2"/>
      <c r="B49" s="8"/>
      <c r="C49" s="139"/>
      <c r="D49" s="202"/>
      <c r="E49" s="202" t="s">
        <v>73</v>
      </c>
      <c r="F49" s="190"/>
      <c r="G49" s="140"/>
      <c r="H49" s="2"/>
      <c r="I49" s="2"/>
      <c r="J49" s="2"/>
      <c r="K49" s="2"/>
      <c r="L49" s="2"/>
      <c r="M49" s="2"/>
      <c r="N49" s="2"/>
      <c r="O49" s="2"/>
    </row>
    <row r="50" spans="1:86" ht="24" customHeight="1" x14ac:dyDescent="0.3">
      <c r="A50" s="2"/>
      <c r="B50" s="271"/>
      <c r="C50" s="272"/>
      <c r="D50" s="203"/>
      <c r="E50" s="203"/>
      <c r="F50" s="279"/>
      <c r="G50" s="274"/>
      <c r="H50" s="2"/>
      <c r="I50" s="2"/>
      <c r="J50" s="2"/>
      <c r="K50" s="2"/>
      <c r="L50" s="2"/>
      <c r="M50" s="2"/>
      <c r="N50" s="2"/>
      <c r="O50" s="2"/>
    </row>
    <row r="51" spans="1:86" ht="24" customHeight="1" x14ac:dyDescent="0.3">
      <c r="A51" s="2"/>
      <c r="B51" s="257"/>
      <c r="C51" s="257"/>
      <c r="D51" s="257"/>
      <c r="E51" s="257"/>
      <c r="F51" s="257"/>
      <c r="G51" s="257"/>
      <c r="H51" s="2"/>
      <c r="I51" s="2"/>
      <c r="J51" s="2"/>
      <c r="K51" s="2"/>
      <c r="L51" s="2"/>
      <c r="M51" s="2"/>
      <c r="N51" s="2"/>
      <c r="O51" s="2"/>
    </row>
    <row r="52" spans="1:86" ht="7.5" customHeight="1" x14ac:dyDescent="0.3">
      <c r="A52" s="136"/>
      <c r="B52" s="175"/>
      <c r="C52" s="204"/>
      <c r="D52" s="207"/>
      <c r="E52" s="177"/>
      <c r="F52" s="177" t="s">
        <v>35</v>
      </c>
      <c r="G52" s="178"/>
      <c r="H52" s="37"/>
      <c r="I52" s="37"/>
      <c r="J52" s="37"/>
      <c r="K52" s="37"/>
      <c r="L52" s="37"/>
      <c r="M52" s="37"/>
      <c r="N52" s="37">
        <v>11</v>
      </c>
      <c r="O52" s="37"/>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row>
    <row r="53" spans="1:86" ht="15.6" x14ac:dyDescent="0.3">
      <c r="A53" s="136"/>
      <c r="B53" s="197" t="s">
        <v>274</v>
      </c>
      <c r="C53" s="205"/>
      <c r="D53" s="280" t="s">
        <v>26</v>
      </c>
      <c r="E53" s="281"/>
      <c r="F53" s="281"/>
      <c r="G53" s="282"/>
      <c r="H53" s="37"/>
      <c r="I53" s="37"/>
      <c r="J53" s="37"/>
      <c r="K53" s="37"/>
      <c r="L53" s="37"/>
      <c r="M53" s="37"/>
      <c r="N53" s="37"/>
      <c r="O53" s="37">
        <v>5</v>
      </c>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row>
    <row r="54" spans="1:86" ht="15.6" x14ac:dyDescent="0.3">
      <c r="A54" s="136"/>
      <c r="B54" s="198"/>
      <c r="C54" s="205"/>
      <c r="D54" s="280"/>
      <c r="E54" s="281"/>
      <c r="F54" s="281"/>
      <c r="G54" s="282"/>
      <c r="H54" s="37"/>
      <c r="I54" s="37"/>
      <c r="J54" s="37"/>
      <c r="K54" s="37"/>
      <c r="L54" s="37"/>
      <c r="M54" s="37"/>
      <c r="N54" s="37"/>
      <c r="O54" s="37"/>
      <c r="P54" s="38">
        <v>66</v>
      </c>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row>
    <row r="55" spans="1:86" ht="15.6" x14ac:dyDescent="0.3">
      <c r="A55" s="136"/>
      <c r="B55" s="198"/>
      <c r="C55" s="205"/>
      <c r="D55" s="280"/>
      <c r="E55" s="281"/>
      <c r="F55" s="281"/>
      <c r="G55" s="282"/>
      <c r="H55" s="37"/>
      <c r="I55" s="37"/>
      <c r="J55" s="37"/>
      <c r="K55" s="37"/>
      <c r="L55" s="37"/>
      <c r="M55" s="37"/>
      <c r="N55" s="37"/>
      <c r="O55" s="37"/>
      <c r="P55" s="38"/>
      <c r="Q55" s="38">
        <v>3</v>
      </c>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c r="CB55" s="38"/>
      <c r="CC55" s="38"/>
      <c r="CD55" s="38"/>
      <c r="CE55" s="38"/>
      <c r="CF55" s="38"/>
      <c r="CG55" s="38"/>
      <c r="CH55" s="38"/>
    </row>
    <row r="56" spans="1:86" ht="15.6" x14ac:dyDescent="0.3">
      <c r="A56" s="136"/>
      <c r="B56" s="198"/>
      <c r="C56" s="205"/>
      <c r="D56" s="280"/>
      <c r="E56" s="281"/>
      <c r="F56" s="281"/>
      <c r="G56" s="282"/>
      <c r="H56" s="37"/>
      <c r="I56" s="37"/>
      <c r="J56" s="37"/>
      <c r="K56" s="37"/>
      <c r="L56" s="37"/>
      <c r="M56" s="37"/>
      <c r="N56" s="37"/>
      <c r="O56" s="37"/>
      <c r="P56" s="38"/>
      <c r="Q56" s="38">
        <v>6</v>
      </c>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8"/>
      <c r="BZ56" s="38"/>
      <c r="CA56" s="38"/>
      <c r="CB56" s="38"/>
      <c r="CC56" s="38"/>
      <c r="CD56" s="38"/>
      <c r="CE56" s="38"/>
      <c r="CF56" s="38"/>
      <c r="CG56" s="38"/>
      <c r="CH56" s="38"/>
    </row>
    <row r="57" spans="1:86" ht="15.6" x14ac:dyDescent="0.3">
      <c r="A57" s="146"/>
      <c r="B57" s="198"/>
      <c r="C57" s="205"/>
      <c r="D57" s="280"/>
      <c r="E57" s="281"/>
      <c r="F57" s="281"/>
      <c r="G57" s="282"/>
      <c r="H57" s="37"/>
      <c r="I57" s="37"/>
      <c r="J57" s="37"/>
      <c r="K57" s="37"/>
      <c r="L57" s="37"/>
      <c r="M57" s="37"/>
      <c r="N57" s="37"/>
      <c r="O57" s="37"/>
      <c r="P57" s="38"/>
      <c r="Q57" s="38">
        <v>12</v>
      </c>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c r="BY57" s="38"/>
      <c r="BZ57" s="38"/>
      <c r="CA57" s="38"/>
      <c r="CB57" s="38"/>
      <c r="CC57" s="38"/>
      <c r="CD57" s="38"/>
      <c r="CE57" s="38"/>
      <c r="CF57" s="38"/>
      <c r="CG57" s="38"/>
      <c r="CH57" s="38"/>
    </row>
    <row r="58" spans="1:86" ht="15.6" x14ac:dyDescent="0.3">
      <c r="A58" s="146"/>
      <c r="B58" s="198"/>
      <c r="C58" s="205"/>
      <c r="D58" s="280"/>
      <c r="E58" s="281"/>
      <c r="F58" s="281"/>
      <c r="G58" s="282"/>
      <c r="H58" s="37"/>
      <c r="I58" s="37"/>
      <c r="J58" s="37"/>
      <c r="K58" s="37"/>
      <c r="L58" s="37"/>
      <c r="M58" s="37"/>
      <c r="N58" s="37"/>
      <c r="O58" s="37"/>
      <c r="P58" s="38"/>
      <c r="Q58" s="38">
        <v>31</v>
      </c>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A58" s="38"/>
      <c r="CB58" s="38"/>
      <c r="CC58" s="38"/>
      <c r="CD58" s="38"/>
      <c r="CE58" s="38"/>
      <c r="CF58" s="38"/>
      <c r="CG58" s="38"/>
      <c r="CH58" s="38"/>
    </row>
    <row r="59" spans="1:86" ht="14.25" customHeight="1" x14ac:dyDescent="0.3">
      <c r="A59" s="146"/>
      <c r="B59" s="176"/>
      <c r="C59" s="206"/>
      <c r="D59" s="208"/>
      <c r="E59" s="179"/>
      <c r="F59" s="179" t="s">
        <v>29</v>
      </c>
      <c r="G59" s="180"/>
      <c r="H59" s="37"/>
      <c r="I59" s="37"/>
      <c r="J59" s="37"/>
      <c r="K59" s="37"/>
      <c r="L59" s="37"/>
      <c r="M59" s="37"/>
      <c r="N59" s="37"/>
      <c r="O59" s="37"/>
      <c r="P59" s="38"/>
      <c r="Q59" s="38"/>
      <c r="R59" s="38">
        <v>7</v>
      </c>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c r="BY59" s="38"/>
      <c r="BZ59" s="38"/>
      <c r="CA59" s="38"/>
      <c r="CB59" s="38"/>
      <c r="CC59" s="38"/>
      <c r="CD59" s="38"/>
      <c r="CE59" s="38"/>
      <c r="CF59" s="38"/>
      <c r="CG59" s="38"/>
      <c r="CH59" s="38"/>
    </row>
    <row r="60" spans="1:86" x14ac:dyDescent="0.3">
      <c r="A60" s="146"/>
      <c r="B60" s="146"/>
      <c r="C60" s="146"/>
      <c r="D60" s="146"/>
      <c r="E60" s="37"/>
      <c r="F60" s="38" t="s">
        <v>38</v>
      </c>
      <c r="G60" s="38"/>
      <c r="H60" s="38"/>
      <c r="I60" s="38" t="s">
        <v>291</v>
      </c>
      <c r="J60" s="38"/>
      <c r="K60" s="38"/>
      <c r="L60" s="38"/>
      <c r="M60" s="38"/>
      <c r="N60" s="38"/>
      <c r="O60" s="38"/>
      <c r="P60" s="38"/>
      <c r="Q60" s="38"/>
      <c r="R60" s="38"/>
      <c r="S60" s="38">
        <v>13</v>
      </c>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c r="BY60" s="38"/>
      <c r="BZ60" s="38"/>
      <c r="CA60" s="38"/>
      <c r="CB60" s="38"/>
      <c r="CC60" s="38"/>
      <c r="CD60" s="38"/>
      <c r="CE60" s="38"/>
      <c r="CF60" s="38"/>
      <c r="CG60" s="38"/>
      <c r="CH60" s="38"/>
    </row>
    <row r="61" spans="1:86" x14ac:dyDescent="0.3">
      <c r="A61" s="146"/>
      <c r="B61" s="146"/>
      <c r="C61" s="146"/>
      <c r="D61" s="146"/>
      <c r="E61" s="38"/>
      <c r="F61" s="38" t="s">
        <v>58</v>
      </c>
      <c r="G61" s="38"/>
      <c r="H61" s="38"/>
      <c r="I61" s="38"/>
      <c r="J61" s="38"/>
      <c r="K61" s="38"/>
      <c r="L61" s="38"/>
      <c r="M61" s="38"/>
      <c r="N61" s="38"/>
      <c r="O61" s="38"/>
      <c r="P61" s="38"/>
      <c r="Q61" s="38"/>
      <c r="R61" s="38"/>
      <c r="S61" s="38">
        <v>25</v>
      </c>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c r="BY61" s="38"/>
      <c r="BZ61" s="38"/>
      <c r="CA61" s="38"/>
      <c r="CB61" s="38"/>
      <c r="CC61" s="38"/>
      <c r="CD61" s="38"/>
      <c r="CE61" s="38"/>
      <c r="CF61" s="38"/>
      <c r="CG61" s="38"/>
      <c r="CH61" s="38"/>
    </row>
    <row r="62" spans="1:86" ht="23.4" x14ac:dyDescent="0.45">
      <c r="A62" s="146"/>
      <c r="B62" s="181" t="s">
        <v>258</v>
      </c>
      <c r="C62" s="146"/>
      <c r="D62" s="183" t="s">
        <v>256</v>
      </c>
      <c r="E62" s="38"/>
      <c r="F62" s="38" t="s">
        <v>40</v>
      </c>
      <c r="G62" s="38"/>
      <c r="H62" s="38"/>
      <c r="I62" s="38"/>
      <c r="J62" s="38"/>
      <c r="K62" s="38"/>
      <c r="L62" s="38"/>
      <c r="M62" s="38"/>
      <c r="N62" s="38"/>
      <c r="O62" s="38"/>
      <c r="P62" s="38"/>
      <c r="Q62" s="38"/>
      <c r="R62" s="38"/>
      <c r="S62" s="38"/>
      <c r="T62" s="38">
        <v>14</v>
      </c>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c r="BY62" s="38"/>
      <c r="BZ62" s="38"/>
      <c r="CA62" s="38"/>
      <c r="CB62" s="38"/>
      <c r="CC62" s="38"/>
      <c r="CD62" s="38"/>
      <c r="CE62" s="38"/>
      <c r="CF62" s="38"/>
      <c r="CG62" s="38"/>
      <c r="CH62" s="38"/>
    </row>
    <row r="63" spans="1:86" x14ac:dyDescent="0.3">
      <c r="A63" s="146"/>
      <c r="B63" s="146"/>
      <c r="C63" s="146"/>
      <c r="D63" s="146"/>
      <c r="E63" s="38"/>
      <c r="F63" s="38" t="s">
        <v>74</v>
      </c>
      <c r="G63" s="38"/>
      <c r="H63" s="38"/>
      <c r="I63" s="38"/>
      <c r="J63" s="38"/>
      <c r="K63" s="38"/>
      <c r="L63" s="38"/>
      <c r="M63" s="38"/>
      <c r="N63" s="38"/>
      <c r="O63" s="38"/>
      <c r="P63" s="38"/>
      <c r="Q63" s="38"/>
      <c r="R63" s="38"/>
      <c r="S63" s="38"/>
      <c r="T63" s="38">
        <v>39</v>
      </c>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c r="CB63" s="38"/>
      <c r="CC63" s="38"/>
      <c r="CD63" s="38"/>
      <c r="CE63" s="38"/>
      <c r="CF63" s="38"/>
      <c r="CG63" s="38"/>
      <c r="CH63" s="38"/>
    </row>
    <row r="64" spans="1:86" x14ac:dyDescent="0.3">
      <c r="A64" s="146"/>
      <c r="B64" s="146"/>
      <c r="C64" s="146"/>
      <c r="D64" s="146"/>
      <c r="E64" s="38"/>
      <c r="F64" s="38" t="s">
        <v>45</v>
      </c>
      <c r="G64" s="38"/>
      <c r="H64" s="38"/>
      <c r="I64" s="38"/>
      <c r="J64" s="38"/>
      <c r="K64" s="38"/>
      <c r="L64" s="38"/>
      <c r="M64" s="38"/>
      <c r="N64" s="38"/>
      <c r="O64" s="38"/>
      <c r="P64" s="38"/>
      <c r="Q64" s="38"/>
      <c r="R64" s="38"/>
      <c r="S64" s="38"/>
      <c r="T64" s="38"/>
      <c r="U64" s="38">
        <v>18</v>
      </c>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38"/>
      <c r="CD64" s="38"/>
      <c r="CE64" s="38"/>
      <c r="CF64" s="38"/>
      <c r="CG64" s="38"/>
      <c r="CH64" s="38"/>
    </row>
    <row r="65" spans="1:86" x14ac:dyDescent="0.3">
      <c r="A65" s="146"/>
      <c r="B65" s="146"/>
      <c r="C65" s="146"/>
      <c r="D65" s="146"/>
      <c r="E65" s="38"/>
      <c r="F65" s="38" t="s">
        <v>31</v>
      </c>
      <c r="G65" s="38"/>
      <c r="H65" s="38"/>
      <c r="I65" s="38"/>
      <c r="J65" s="38"/>
      <c r="K65" s="38"/>
      <c r="L65" s="38"/>
      <c r="M65" s="38"/>
      <c r="N65" s="38"/>
      <c r="O65" s="38"/>
      <c r="P65" s="38"/>
      <c r="Q65" s="38"/>
      <c r="R65" s="38"/>
      <c r="S65" s="38"/>
      <c r="T65" s="38"/>
      <c r="U65" s="38"/>
      <c r="V65" s="38">
        <v>8</v>
      </c>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c r="CB65" s="38"/>
      <c r="CC65" s="38"/>
      <c r="CD65" s="38"/>
      <c r="CE65" s="38"/>
      <c r="CF65" s="38"/>
      <c r="CG65" s="38"/>
      <c r="CH65" s="38"/>
    </row>
    <row r="66" spans="1:86" x14ac:dyDescent="0.3">
      <c r="A66" s="146"/>
      <c r="B66" s="146"/>
      <c r="C66" s="146"/>
      <c r="D66" s="146"/>
      <c r="E66" s="38"/>
      <c r="F66" s="38" t="s">
        <v>33</v>
      </c>
      <c r="G66" s="38"/>
      <c r="H66" s="38"/>
      <c r="I66" s="38"/>
      <c r="J66" s="38"/>
      <c r="K66" s="38"/>
      <c r="L66" s="38"/>
      <c r="M66" s="38"/>
      <c r="N66" s="38"/>
      <c r="O66" s="38"/>
      <c r="P66" s="38"/>
      <c r="Q66" s="38"/>
      <c r="R66" s="38"/>
      <c r="S66" s="38"/>
      <c r="T66" s="38"/>
      <c r="U66" s="38"/>
      <c r="V66" s="38">
        <v>9</v>
      </c>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row>
    <row r="67" spans="1:86" x14ac:dyDescent="0.3">
      <c r="A67" s="146"/>
      <c r="B67" s="146"/>
      <c r="C67" s="146"/>
      <c r="D67" s="146"/>
      <c r="E67" s="38"/>
      <c r="F67" s="38" t="s">
        <v>68</v>
      </c>
      <c r="G67" s="38"/>
      <c r="H67" s="38"/>
      <c r="I67" s="38"/>
      <c r="J67" s="38"/>
      <c r="K67" s="38"/>
      <c r="L67" s="38"/>
      <c r="M67" s="38"/>
      <c r="N67" s="38"/>
      <c r="O67" s="38"/>
      <c r="P67" s="38"/>
      <c r="Q67" s="38"/>
      <c r="R67" s="38"/>
      <c r="S67" s="38"/>
      <c r="T67" s="38"/>
      <c r="U67" s="38"/>
      <c r="V67" s="38">
        <v>33</v>
      </c>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row>
    <row r="68" spans="1:86" x14ac:dyDescent="0.3">
      <c r="A68" s="146"/>
      <c r="B68" s="146"/>
      <c r="C68" s="146"/>
      <c r="D68" s="146"/>
      <c r="E68" s="38"/>
      <c r="F68" s="38" t="s">
        <v>85</v>
      </c>
      <c r="G68" s="38"/>
      <c r="H68" s="38"/>
      <c r="I68" s="38"/>
      <c r="J68" s="38"/>
      <c r="K68" s="38"/>
      <c r="L68" s="38"/>
      <c r="M68" s="38"/>
      <c r="N68" s="38"/>
      <c r="O68" s="38"/>
      <c r="P68" s="38"/>
      <c r="Q68" s="38"/>
      <c r="R68" s="38"/>
      <c r="S68" s="38"/>
      <c r="T68" s="38"/>
      <c r="U68" s="38"/>
      <c r="V68" s="38">
        <v>50</v>
      </c>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row>
    <row r="69" spans="1:86" x14ac:dyDescent="0.3">
      <c r="A69" s="146"/>
      <c r="B69" s="146"/>
      <c r="C69" s="146"/>
      <c r="D69" s="146"/>
      <c r="E69" s="38"/>
      <c r="F69" s="38" t="s">
        <v>42</v>
      </c>
      <c r="G69" s="38"/>
      <c r="H69" s="38"/>
      <c r="I69" s="38"/>
      <c r="J69" s="38"/>
      <c r="K69" s="38"/>
      <c r="L69" s="38"/>
      <c r="M69" s="38"/>
      <c r="N69" s="38"/>
      <c r="O69" s="38"/>
      <c r="P69" s="38"/>
      <c r="Q69" s="38"/>
      <c r="R69" s="38"/>
      <c r="S69" s="38"/>
      <c r="T69" s="38"/>
      <c r="U69" s="38"/>
      <c r="V69" s="38"/>
      <c r="W69" s="38">
        <v>15</v>
      </c>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row>
    <row r="70" spans="1:86" x14ac:dyDescent="0.3">
      <c r="A70" s="146"/>
      <c r="B70" s="146"/>
      <c r="C70" s="146"/>
      <c r="D70" s="146"/>
      <c r="E70" s="38"/>
      <c r="F70" s="38" t="s">
        <v>20</v>
      </c>
      <c r="G70" s="38"/>
      <c r="H70" s="38"/>
      <c r="I70" s="38"/>
      <c r="J70" s="38"/>
      <c r="K70" s="38"/>
      <c r="L70" s="38"/>
      <c r="M70" s="38"/>
      <c r="N70" s="38"/>
      <c r="O70" s="38"/>
      <c r="P70" s="38"/>
      <c r="Q70" s="38"/>
      <c r="R70" s="38"/>
      <c r="S70" s="38"/>
      <c r="T70" s="38"/>
      <c r="U70" s="38"/>
      <c r="V70" s="38"/>
      <c r="W70" s="38"/>
      <c r="X70" s="38">
        <v>2</v>
      </c>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row>
    <row r="71" spans="1:86" x14ac:dyDescent="0.3">
      <c r="A71" s="146"/>
      <c r="B71" s="146"/>
      <c r="C71" s="146"/>
      <c r="D71" s="146"/>
      <c r="E71" s="38"/>
      <c r="F71" s="38" t="s">
        <v>44</v>
      </c>
      <c r="G71" s="38"/>
      <c r="H71" s="38"/>
      <c r="I71" s="38"/>
      <c r="J71" s="38"/>
      <c r="K71" s="38"/>
      <c r="L71" s="38"/>
      <c r="M71" s="38"/>
      <c r="N71" s="38"/>
      <c r="O71" s="38"/>
      <c r="P71" s="38"/>
      <c r="Q71" s="38"/>
      <c r="R71" s="38"/>
      <c r="S71" s="38"/>
      <c r="T71" s="38"/>
      <c r="U71" s="38"/>
      <c r="V71" s="38"/>
      <c r="W71" s="38"/>
      <c r="X71" s="38">
        <v>16</v>
      </c>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row>
    <row r="72" spans="1:86" x14ac:dyDescent="0.3">
      <c r="A72" s="146"/>
      <c r="B72" s="146"/>
      <c r="C72" s="146"/>
      <c r="D72" s="146"/>
      <c r="E72" s="38"/>
      <c r="F72" s="38" t="s">
        <v>62</v>
      </c>
      <c r="G72" s="38"/>
      <c r="H72" s="38"/>
      <c r="I72" s="38"/>
      <c r="J72" s="38"/>
      <c r="K72" s="38"/>
      <c r="L72" s="38"/>
      <c r="M72" s="38"/>
      <c r="N72" s="38"/>
      <c r="O72" s="38"/>
      <c r="P72" s="38"/>
      <c r="Q72" s="38"/>
      <c r="R72" s="38"/>
      <c r="S72" s="38"/>
      <c r="T72" s="38"/>
      <c r="U72" s="38"/>
      <c r="V72" s="38"/>
      <c r="W72" s="38"/>
      <c r="X72" s="38">
        <v>29</v>
      </c>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row>
    <row r="73" spans="1:86" x14ac:dyDescent="0.3">
      <c r="A73" s="146"/>
      <c r="B73" s="146"/>
      <c r="C73" s="146"/>
      <c r="D73" s="146"/>
      <c r="E73" s="38"/>
      <c r="F73" s="38" t="s">
        <v>68</v>
      </c>
      <c r="G73" s="38"/>
      <c r="H73" s="38"/>
      <c r="I73" s="38"/>
      <c r="J73" s="38"/>
      <c r="K73" s="38"/>
      <c r="L73" s="38"/>
      <c r="M73" s="38"/>
      <c r="N73" s="38"/>
      <c r="O73" s="38"/>
      <c r="P73" s="38"/>
      <c r="Q73" s="38"/>
      <c r="R73" s="38"/>
      <c r="S73" s="38"/>
      <c r="T73" s="38"/>
      <c r="U73" s="38"/>
      <c r="V73" s="38"/>
      <c r="W73" s="38"/>
      <c r="X73" s="38">
        <v>34</v>
      </c>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row>
    <row r="74" spans="1:86" x14ac:dyDescent="0.3">
      <c r="A74" s="146"/>
      <c r="B74" s="146"/>
      <c r="C74" s="146"/>
      <c r="D74" s="146"/>
      <c r="E74" s="38"/>
      <c r="F74" s="38" t="s">
        <v>75</v>
      </c>
      <c r="G74" s="38"/>
      <c r="H74" s="38"/>
      <c r="I74" s="38"/>
      <c r="J74" s="38"/>
      <c r="K74" s="38"/>
      <c r="L74" s="38"/>
      <c r="M74" s="38"/>
      <c r="N74" s="38"/>
      <c r="O74" s="38"/>
      <c r="P74" s="38"/>
      <c r="Q74" s="38"/>
      <c r="R74" s="38"/>
      <c r="S74" s="38"/>
      <c r="T74" s="38"/>
      <c r="U74" s="38"/>
      <c r="V74" s="38"/>
      <c r="W74" s="38"/>
      <c r="X74" s="38"/>
      <c r="Y74" s="38">
        <v>41</v>
      </c>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8"/>
    </row>
    <row r="75" spans="1:86" x14ac:dyDescent="0.3">
      <c r="A75" s="146"/>
      <c r="B75" s="146"/>
      <c r="C75" s="146"/>
      <c r="D75" s="146"/>
      <c r="E75" s="38"/>
      <c r="F75" s="38" t="s">
        <v>102</v>
      </c>
      <c r="G75" s="38"/>
      <c r="H75" s="38"/>
      <c r="I75" s="38"/>
      <c r="J75" s="38"/>
      <c r="K75" s="38"/>
      <c r="L75" s="38"/>
      <c r="M75" s="38"/>
      <c r="N75" s="38"/>
      <c r="O75" s="38"/>
      <c r="P75" s="38"/>
      <c r="Q75" s="38"/>
      <c r="R75" s="38"/>
      <c r="S75" s="38"/>
      <c r="T75" s="38"/>
      <c r="U75" s="38"/>
      <c r="V75" s="38"/>
      <c r="W75" s="38"/>
      <c r="X75" s="38"/>
      <c r="Y75" s="38"/>
      <c r="Z75" s="38">
        <v>75</v>
      </c>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c r="BW75" s="38"/>
      <c r="BX75" s="38"/>
      <c r="BY75" s="38"/>
      <c r="BZ75" s="38"/>
      <c r="CA75" s="38"/>
      <c r="CB75" s="38"/>
      <c r="CC75" s="38"/>
      <c r="CD75" s="38"/>
      <c r="CE75" s="38"/>
      <c r="CF75" s="38"/>
      <c r="CG75" s="38"/>
      <c r="CH75" s="38"/>
    </row>
    <row r="76" spans="1:86" x14ac:dyDescent="0.3">
      <c r="A76" s="146"/>
      <c r="B76" s="146"/>
      <c r="C76" s="146"/>
      <c r="D76" s="146"/>
      <c r="E76" s="38"/>
      <c r="F76" s="38" t="s">
        <v>109</v>
      </c>
      <c r="G76" s="38"/>
      <c r="H76" s="38"/>
      <c r="I76" s="38"/>
      <c r="J76" s="38"/>
      <c r="K76" s="38"/>
      <c r="L76" s="38"/>
      <c r="M76" s="38"/>
      <c r="N76" s="38"/>
      <c r="O76" s="38"/>
      <c r="P76" s="38"/>
      <c r="Q76" s="38"/>
      <c r="R76" s="38"/>
      <c r="S76" s="38"/>
      <c r="T76" s="38"/>
      <c r="U76" s="38"/>
      <c r="V76" s="38"/>
      <c r="W76" s="38"/>
      <c r="X76" s="38"/>
      <c r="Y76" s="38"/>
      <c r="Z76" s="38"/>
      <c r="AA76" s="38">
        <v>68</v>
      </c>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c r="BU76" s="38"/>
      <c r="BV76" s="38"/>
      <c r="BW76" s="38"/>
      <c r="BX76" s="38"/>
      <c r="BY76" s="38"/>
      <c r="BZ76" s="38"/>
      <c r="CA76" s="38"/>
      <c r="CB76" s="38"/>
      <c r="CC76" s="38"/>
      <c r="CD76" s="38"/>
      <c r="CE76" s="38"/>
      <c r="CF76" s="38"/>
      <c r="CG76" s="38"/>
      <c r="CH76" s="38"/>
    </row>
    <row r="77" spans="1:86" x14ac:dyDescent="0.3">
      <c r="A77" s="146"/>
      <c r="B77" s="146"/>
      <c r="C77" s="146"/>
      <c r="D77" s="146"/>
      <c r="E77" s="38"/>
      <c r="F77" s="38" t="s">
        <v>63</v>
      </c>
      <c r="G77" s="38"/>
      <c r="H77" s="38"/>
      <c r="I77" s="38"/>
      <c r="J77" s="38"/>
      <c r="K77" s="38"/>
      <c r="L77" s="38"/>
      <c r="M77" s="38"/>
      <c r="N77" s="38"/>
      <c r="O77" s="38"/>
      <c r="P77" s="38"/>
      <c r="Q77" s="38"/>
      <c r="R77" s="38"/>
      <c r="S77" s="38"/>
      <c r="T77" s="38"/>
      <c r="U77" s="38"/>
      <c r="V77" s="38"/>
      <c r="W77" s="38"/>
      <c r="X77" s="38"/>
      <c r="Y77" s="38"/>
      <c r="Z77" s="38"/>
      <c r="AA77" s="38"/>
      <c r="AB77" s="38">
        <v>30</v>
      </c>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38"/>
    </row>
    <row r="78" spans="1:86" x14ac:dyDescent="0.3">
      <c r="A78" s="146"/>
      <c r="B78" s="146"/>
      <c r="C78" s="146"/>
      <c r="D78" s="146"/>
      <c r="E78" s="38"/>
      <c r="F78" s="38" t="s">
        <v>79</v>
      </c>
      <c r="G78" s="38"/>
      <c r="H78" s="38"/>
      <c r="I78" s="38"/>
      <c r="J78" s="38"/>
      <c r="K78" s="38"/>
      <c r="L78" s="38"/>
      <c r="M78" s="38"/>
      <c r="N78" s="38"/>
      <c r="O78" s="38"/>
      <c r="P78" s="38"/>
      <c r="Q78" s="38"/>
      <c r="R78" s="38"/>
      <c r="S78" s="38"/>
      <c r="T78" s="38"/>
      <c r="U78" s="38"/>
      <c r="V78" s="38"/>
      <c r="W78" s="38"/>
      <c r="X78" s="38"/>
      <c r="Y78" s="38"/>
      <c r="Z78" s="38"/>
      <c r="AA78" s="38"/>
      <c r="AB78" s="38"/>
      <c r="AC78" s="38">
        <v>44</v>
      </c>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c r="BU78" s="38"/>
      <c r="BV78" s="38"/>
      <c r="BW78" s="38"/>
      <c r="BX78" s="38"/>
      <c r="BY78" s="38"/>
      <c r="BZ78" s="38"/>
      <c r="CA78" s="38"/>
      <c r="CB78" s="38"/>
      <c r="CC78" s="38"/>
      <c r="CD78" s="38"/>
      <c r="CE78" s="38"/>
      <c r="CF78" s="38"/>
      <c r="CG78" s="38"/>
      <c r="CH78" s="38"/>
    </row>
    <row r="79" spans="1:86" x14ac:dyDescent="0.3">
      <c r="A79" s="146"/>
      <c r="B79" s="146"/>
      <c r="C79" s="146"/>
      <c r="D79" s="146"/>
      <c r="E79" s="38"/>
      <c r="F79" s="38" t="s">
        <v>81</v>
      </c>
      <c r="G79" s="38"/>
      <c r="H79" s="38"/>
      <c r="I79" s="38"/>
      <c r="J79" s="38"/>
      <c r="K79" s="38"/>
      <c r="L79" s="38"/>
      <c r="M79" s="38"/>
      <c r="N79" s="38"/>
      <c r="O79" s="38"/>
      <c r="P79" s="38"/>
      <c r="Q79" s="38"/>
      <c r="R79" s="38"/>
      <c r="S79" s="38"/>
      <c r="T79" s="38"/>
      <c r="U79" s="38"/>
      <c r="V79" s="38"/>
      <c r="W79" s="38"/>
      <c r="X79" s="38"/>
      <c r="Y79" s="38"/>
      <c r="Z79" s="38"/>
      <c r="AA79" s="38"/>
      <c r="AB79" s="38"/>
      <c r="AC79" s="38"/>
      <c r="AD79" s="38">
        <v>47</v>
      </c>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8"/>
      <c r="CC79" s="38"/>
      <c r="CD79" s="38"/>
      <c r="CE79" s="38"/>
      <c r="CF79" s="38"/>
      <c r="CG79" s="38"/>
      <c r="CH79" s="38"/>
    </row>
    <row r="80" spans="1:86" x14ac:dyDescent="0.3">
      <c r="A80" s="146"/>
      <c r="B80" s="146"/>
      <c r="C80" s="146"/>
      <c r="D80" s="146"/>
      <c r="E80" s="38"/>
      <c r="F80" s="38" t="s">
        <v>92</v>
      </c>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v>57</v>
      </c>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c r="BY80" s="38"/>
      <c r="BZ80" s="38"/>
      <c r="CA80" s="38"/>
      <c r="CB80" s="38"/>
      <c r="CC80" s="38"/>
      <c r="CD80" s="38"/>
      <c r="CE80" s="38"/>
      <c r="CF80" s="38"/>
      <c r="CG80" s="38"/>
      <c r="CH80" s="38"/>
    </row>
    <row r="81" spans="1:86" x14ac:dyDescent="0.3">
      <c r="A81" s="146"/>
      <c r="B81" s="146"/>
      <c r="C81" s="146"/>
      <c r="D81" s="146"/>
      <c r="E81" s="38"/>
      <c r="F81" s="38" t="s">
        <v>53</v>
      </c>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v>22</v>
      </c>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c r="BU81" s="38"/>
      <c r="BV81" s="38"/>
      <c r="BW81" s="38"/>
      <c r="BX81" s="38"/>
      <c r="BY81" s="38"/>
      <c r="BZ81" s="38"/>
      <c r="CA81" s="38"/>
      <c r="CB81" s="38"/>
      <c r="CC81" s="38"/>
      <c r="CD81" s="38"/>
      <c r="CE81" s="38"/>
      <c r="CF81" s="38"/>
      <c r="CG81" s="38"/>
      <c r="CH81" s="38"/>
    </row>
    <row r="82" spans="1:86" x14ac:dyDescent="0.3">
      <c r="A82" s="146"/>
      <c r="B82" s="146"/>
      <c r="C82" s="146"/>
      <c r="D82" s="146"/>
      <c r="E82" s="38"/>
      <c r="F82" s="38" t="s">
        <v>70</v>
      </c>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v>37</v>
      </c>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c r="BU82" s="38"/>
      <c r="BV82" s="38"/>
      <c r="BW82" s="38"/>
      <c r="BX82" s="38"/>
      <c r="BY82" s="38"/>
      <c r="BZ82" s="38"/>
      <c r="CA82" s="38"/>
      <c r="CB82" s="38"/>
      <c r="CC82" s="38"/>
      <c r="CD82" s="38"/>
      <c r="CE82" s="38"/>
      <c r="CF82" s="38"/>
      <c r="CG82" s="38"/>
      <c r="CH82" s="38"/>
    </row>
    <row r="83" spans="1:86" x14ac:dyDescent="0.3">
      <c r="A83" s="146"/>
      <c r="B83" s="146"/>
      <c r="C83" s="146"/>
      <c r="D83" s="146"/>
      <c r="E83" s="38"/>
      <c r="F83" s="38" t="s">
        <v>66</v>
      </c>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v>32</v>
      </c>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8"/>
      <c r="CA83" s="38"/>
      <c r="CB83" s="38"/>
      <c r="CC83" s="38"/>
      <c r="CD83" s="38"/>
      <c r="CE83" s="38"/>
      <c r="CF83" s="38"/>
      <c r="CG83" s="38"/>
      <c r="CH83" s="38"/>
    </row>
    <row r="84" spans="1:86" x14ac:dyDescent="0.3">
      <c r="A84" s="146"/>
      <c r="B84" s="146"/>
      <c r="C84" s="146"/>
      <c r="D84" s="146"/>
      <c r="E84" s="38"/>
      <c r="F84" s="38" t="s">
        <v>24</v>
      </c>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v>4</v>
      </c>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c r="BT84" s="38"/>
      <c r="BU84" s="38"/>
      <c r="BV84" s="38"/>
      <c r="BW84" s="38"/>
      <c r="BX84" s="38"/>
      <c r="BY84" s="38"/>
      <c r="BZ84" s="38"/>
      <c r="CA84" s="38"/>
      <c r="CB84" s="38"/>
      <c r="CC84" s="38"/>
      <c r="CD84" s="38"/>
      <c r="CE84" s="38"/>
      <c r="CF84" s="38"/>
      <c r="CG84" s="38"/>
      <c r="CH84" s="38"/>
    </row>
    <row r="85" spans="1:86" x14ac:dyDescent="0.3">
      <c r="A85" s="146"/>
      <c r="B85" s="146"/>
      <c r="C85" s="146"/>
      <c r="D85" s="146"/>
      <c r="E85" s="38"/>
      <c r="F85" s="38" t="s">
        <v>44</v>
      </c>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v>17</v>
      </c>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8"/>
      <c r="BY85" s="38"/>
      <c r="BZ85" s="38"/>
      <c r="CA85" s="38"/>
      <c r="CB85" s="38"/>
      <c r="CC85" s="38"/>
      <c r="CD85" s="38"/>
      <c r="CE85" s="38"/>
      <c r="CF85" s="38"/>
      <c r="CG85" s="38"/>
      <c r="CH85" s="38"/>
    </row>
    <row r="86" spans="1:86" x14ac:dyDescent="0.3">
      <c r="A86" s="146"/>
      <c r="B86" s="146"/>
      <c r="C86" s="146"/>
      <c r="D86" s="146"/>
      <c r="E86" s="38"/>
      <c r="F86" s="38" t="s">
        <v>82</v>
      </c>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v>48</v>
      </c>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c r="BU86" s="38"/>
      <c r="BV86" s="38"/>
      <c r="BW86" s="38"/>
      <c r="BX86" s="38"/>
      <c r="BY86" s="38"/>
      <c r="BZ86" s="38"/>
      <c r="CA86" s="38"/>
      <c r="CB86" s="38"/>
      <c r="CC86" s="38"/>
      <c r="CD86" s="38"/>
      <c r="CE86" s="38"/>
      <c r="CF86" s="38"/>
      <c r="CG86" s="38"/>
      <c r="CH86" s="38"/>
    </row>
    <row r="87" spans="1:86" x14ac:dyDescent="0.3">
      <c r="A87" s="146"/>
      <c r="B87" s="146"/>
      <c r="C87" s="146"/>
      <c r="D87" s="146"/>
      <c r="E87" s="38"/>
      <c r="F87" s="38" t="s">
        <v>83</v>
      </c>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v>49</v>
      </c>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38"/>
      <c r="BR87" s="38"/>
      <c r="BS87" s="38"/>
      <c r="BT87" s="38"/>
      <c r="BU87" s="38"/>
      <c r="BV87" s="38"/>
      <c r="BW87" s="38"/>
      <c r="BX87" s="38"/>
      <c r="BY87" s="38"/>
      <c r="BZ87" s="38"/>
      <c r="CA87" s="38"/>
      <c r="CB87" s="38"/>
      <c r="CC87" s="38"/>
      <c r="CD87" s="38"/>
      <c r="CE87" s="38"/>
      <c r="CF87" s="38"/>
      <c r="CG87" s="38"/>
      <c r="CH87" s="38"/>
    </row>
    <row r="88" spans="1:86" x14ac:dyDescent="0.3">
      <c r="A88" s="146"/>
      <c r="B88" s="146"/>
      <c r="C88" s="146"/>
      <c r="D88" s="146"/>
      <c r="E88" s="38"/>
      <c r="F88" s="38" t="s">
        <v>59</v>
      </c>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v>26</v>
      </c>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c r="BU88" s="38"/>
      <c r="BV88" s="38"/>
      <c r="BW88" s="38"/>
      <c r="BX88" s="38"/>
      <c r="BY88" s="38"/>
      <c r="BZ88" s="38"/>
      <c r="CA88" s="38"/>
      <c r="CB88" s="38"/>
      <c r="CC88" s="38"/>
      <c r="CD88" s="38"/>
      <c r="CE88" s="38"/>
      <c r="CF88" s="38"/>
      <c r="CG88" s="38"/>
      <c r="CH88" s="38"/>
    </row>
    <row r="89" spans="1:86" x14ac:dyDescent="0.3">
      <c r="A89" s="146"/>
      <c r="B89" s="146"/>
      <c r="C89" s="146"/>
      <c r="D89" s="146"/>
      <c r="E89" s="38"/>
      <c r="F89" s="38" t="s">
        <v>86</v>
      </c>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v>51</v>
      </c>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c r="BU89" s="38"/>
      <c r="BV89" s="38"/>
      <c r="BW89" s="38"/>
      <c r="BX89" s="38"/>
      <c r="BY89" s="38"/>
      <c r="BZ89" s="38"/>
      <c r="CA89" s="38"/>
      <c r="CB89" s="38"/>
      <c r="CC89" s="38"/>
      <c r="CD89" s="38"/>
      <c r="CE89" s="38"/>
      <c r="CF89" s="38"/>
      <c r="CG89" s="38"/>
      <c r="CH89" s="38"/>
    </row>
    <row r="90" spans="1:86" x14ac:dyDescent="0.3">
      <c r="A90" s="146"/>
      <c r="B90" s="146"/>
      <c r="C90" s="146"/>
      <c r="D90" s="146"/>
      <c r="E90" s="38"/>
      <c r="F90" s="38" t="s">
        <v>72</v>
      </c>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v>38</v>
      </c>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BM90" s="38"/>
      <c r="BN90" s="38"/>
      <c r="BO90" s="38"/>
      <c r="BP90" s="38"/>
      <c r="BQ90" s="38"/>
      <c r="BR90" s="38"/>
      <c r="BS90" s="38"/>
      <c r="BT90" s="38"/>
      <c r="BU90" s="38"/>
      <c r="BV90" s="38"/>
      <c r="BW90" s="38"/>
      <c r="BX90" s="38"/>
      <c r="BY90" s="38"/>
      <c r="BZ90" s="38"/>
      <c r="CA90" s="38"/>
      <c r="CB90" s="38"/>
      <c r="CC90" s="38"/>
      <c r="CD90" s="38"/>
      <c r="CE90" s="38"/>
      <c r="CF90" s="38"/>
      <c r="CG90" s="38"/>
      <c r="CH90" s="38"/>
    </row>
    <row r="91" spans="1:86" x14ac:dyDescent="0.3">
      <c r="A91" s="146"/>
      <c r="B91" s="146"/>
      <c r="C91" s="146"/>
      <c r="D91" s="146"/>
      <c r="E91" s="38"/>
      <c r="F91" s="38" t="s">
        <v>93</v>
      </c>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v>58</v>
      </c>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8"/>
      <c r="BS91" s="38"/>
      <c r="BT91" s="38"/>
      <c r="BU91" s="38"/>
      <c r="BV91" s="38"/>
      <c r="BW91" s="38"/>
      <c r="BX91" s="38"/>
      <c r="BY91" s="38"/>
      <c r="BZ91" s="38"/>
      <c r="CA91" s="38"/>
      <c r="CB91" s="38"/>
      <c r="CC91" s="38"/>
      <c r="CD91" s="38"/>
      <c r="CE91" s="38"/>
      <c r="CF91" s="38"/>
      <c r="CG91" s="38"/>
      <c r="CH91" s="38"/>
    </row>
    <row r="92" spans="1:86" x14ac:dyDescent="0.3">
      <c r="A92" s="146"/>
      <c r="B92" s="146"/>
      <c r="C92" s="146"/>
      <c r="D92" s="146"/>
      <c r="E92" s="38"/>
      <c r="F92" s="38" t="s">
        <v>97</v>
      </c>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v>61</v>
      </c>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8"/>
      <c r="BS92" s="38"/>
      <c r="BT92" s="38"/>
      <c r="BU92" s="38"/>
      <c r="BV92" s="38"/>
      <c r="BW92" s="38"/>
      <c r="BX92" s="38"/>
      <c r="BY92" s="38"/>
      <c r="BZ92" s="38"/>
      <c r="CA92" s="38"/>
      <c r="CB92" s="38"/>
      <c r="CC92" s="38"/>
      <c r="CD92" s="38"/>
      <c r="CE92" s="38"/>
      <c r="CF92" s="38"/>
      <c r="CG92" s="38"/>
      <c r="CH92" s="38"/>
    </row>
    <row r="93" spans="1:86" x14ac:dyDescent="0.3">
      <c r="A93" s="146"/>
      <c r="B93" s="146"/>
      <c r="C93" s="146"/>
      <c r="D93" s="146"/>
      <c r="E93" s="38"/>
      <c r="F93" s="38" t="s">
        <v>95</v>
      </c>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v>60</v>
      </c>
      <c r="AP93" s="38"/>
      <c r="AQ93" s="38"/>
      <c r="AR93" s="38"/>
      <c r="AS93" s="38"/>
      <c r="AT93" s="38"/>
      <c r="AU93" s="38"/>
      <c r="AV93" s="38"/>
      <c r="AW93" s="38"/>
      <c r="AX93" s="38"/>
      <c r="AY93" s="38"/>
      <c r="AZ93" s="38"/>
      <c r="BA93" s="38"/>
      <c r="BB93" s="38"/>
      <c r="BC93" s="38"/>
      <c r="BD93" s="38"/>
      <c r="BE93" s="38"/>
      <c r="BF93" s="38"/>
      <c r="BG93" s="38"/>
      <c r="BH93" s="38"/>
      <c r="BI93" s="38"/>
      <c r="BJ93" s="38"/>
      <c r="BK93" s="38"/>
      <c r="BL93" s="38"/>
      <c r="BM93" s="38"/>
      <c r="BN93" s="38"/>
      <c r="BO93" s="38"/>
      <c r="BP93" s="38"/>
      <c r="BQ93" s="38"/>
      <c r="BR93" s="38"/>
      <c r="BS93" s="38"/>
      <c r="BT93" s="38"/>
      <c r="BU93" s="38"/>
      <c r="BV93" s="38"/>
      <c r="BW93" s="38"/>
      <c r="BX93" s="38"/>
      <c r="BY93" s="38"/>
      <c r="BZ93" s="38"/>
      <c r="CA93" s="38"/>
      <c r="CB93" s="38"/>
      <c r="CC93" s="38"/>
      <c r="CD93" s="38"/>
      <c r="CE93" s="38"/>
      <c r="CF93" s="38"/>
      <c r="CG93" s="38"/>
      <c r="CH93" s="38"/>
    </row>
    <row r="94" spans="1:86" x14ac:dyDescent="0.3">
      <c r="A94" s="146"/>
      <c r="B94" s="146"/>
      <c r="C94" s="146"/>
      <c r="D94" s="146"/>
      <c r="E94" s="38"/>
      <c r="F94" s="38" t="s">
        <v>51</v>
      </c>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v>21</v>
      </c>
      <c r="AQ94" s="38"/>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8"/>
      <c r="BR94" s="38"/>
      <c r="BS94" s="38"/>
      <c r="BT94" s="38"/>
      <c r="BU94" s="38"/>
      <c r="BV94" s="38"/>
      <c r="BW94" s="38"/>
      <c r="BX94" s="38"/>
      <c r="BY94" s="38"/>
      <c r="BZ94" s="38"/>
      <c r="CA94" s="38"/>
      <c r="CB94" s="38"/>
      <c r="CC94" s="38"/>
      <c r="CD94" s="38"/>
      <c r="CE94" s="38"/>
      <c r="CF94" s="38"/>
      <c r="CG94" s="38"/>
      <c r="CH94" s="38"/>
    </row>
    <row r="95" spans="1:86" x14ac:dyDescent="0.3">
      <c r="A95" s="146"/>
      <c r="B95" s="146"/>
      <c r="C95" s="146"/>
      <c r="D95" s="146"/>
      <c r="E95" s="38"/>
      <c r="F95" s="38" t="s">
        <v>61</v>
      </c>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v>27</v>
      </c>
      <c r="AQ95" s="38"/>
      <c r="AR95" s="38"/>
      <c r="AS95" s="38"/>
      <c r="AT95" s="38"/>
      <c r="AU95" s="38"/>
      <c r="AV95" s="38"/>
      <c r="AW95" s="38"/>
      <c r="AX95" s="38"/>
      <c r="AY95" s="38"/>
      <c r="AZ95" s="38"/>
      <c r="BA95" s="38"/>
      <c r="BB95" s="38"/>
      <c r="BC95" s="38"/>
      <c r="BD95" s="38"/>
      <c r="BE95" s="38"/>
      <c r="BF95" s="38"/>
      <c r="BG95" s="38"/>
      <c r="BH95" s="38"/>
      <c r="BI95" s="38"/>
      <c r="BJ95" s="38"/>
      <c r="BK95" s="38"/>
      <c r="BL95" s="38"/>
      <c r="BM95" s="38"/>
      <c r="BN95" s="38"/>
      <c r="BO95" s="38"/>
      <c r="BP95" s="38"/>
      <c r="BQ95" s="38"/>
      <c r="BR95" s="38"/>
      <c r="BS95" s="38"/>
      <c r="BT95" s="38"/>
      <c r="BU95" s="38"/>
      <c r="BV95" s="38"/>
      <c r="BW95" s="38"/>
      <c r="BX95" s="38"/>
      <c r="BY95" s="38"/>
      <c r="BZ95" s="38"/>
      <c r="CA95" s="38"/>
      <c r="CB95" s="38"/>
      <c r="CC95" s="38"/>
      <c r="CD95" s="38"/>
      <c r="CE95" s="38"/>
      <c r="CF95" s="38"/>
      <c r="CG95" s="38"/>
      <c r="CH95" s="38"/>
    </row>
    <row r="96" spans="1:86" x14ac:dyDescent="0.3">
      <c r="A96" s="146"/>
      <c r="B96" s="146"/>
      <c r="C96" s="146"/>
      <c r="D96" s="146"/>
      <c r="E96" s="38"/>
      <c r="F96" s="38" t="s">
        <v>68</v>
      </c>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v>36</v>
      </c>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c r="BQ96" s="38"/>
      <c r="BR96" s="38"/>
      <c r="BS96" s="38"/>
      <c r="BT96" s="38"/>
      <c r="BU96" s="38"/>
      <c r="BV96" s="38"/>
      <c r="BW96" s="38"/>
      <c r="BX96" s="38"/>
      <c r="BY96" s="38"/>
      <c r="BZ96" s="38"/>
      <c r="CA96" s="38"/>
      <c r="CB96" s="38"/>
      <c r="CC96" s="38"/>
      <c r="CD96" s="38"/>
      <c r="CE96" s="38"/>
      <c r="CF96" s="38"/>
      <c r="CG96" s="38"/>
      <c r="CH96" s="38"/>
    </row>
    <row r="97" spans="1:86" x14ac:dyDescent="0.3">
      <c r="A97" s="146"/>
      <c r="B97" s="146"/>
      <c r="C97" s="146"/>
      <c r="D97" s="146"/>
      <c r="E97" s="38"/>
      <c r="F97" s="38" t="s">
        <v>74</v>
      </c>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v>40</v>
      </c>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c r="BQ97" s="38"/>
      <c r="BR97" s="38"/>
      <c r="BS97" s="38"/>
      <c r="BT97" s="38"/>
      <c r="BU97" s="38"/>
      <c r="BV97" s="38"/>
      <c r="BW97" s="38"/>
      <c r="BX97" s="38"/>
      <c r="BY97" s="38"/>
      <c r="BZ97" s="38"/>
      <c r="CA97" s="38"/>
      <c r="CB97" s="38"/>
      <c r="CC97" s="38"/>
      <c r="CD97" s="38"/>
      <c r="CE97" s="38"/>
      <c r="CF97" s="38"/>
      <c r="CG97" s="38"/>
      <c r="CH97" s="38"/>
    </row>
    <row r="98" spans="1:86" x14ac:dyDescent="0.3">
      <c r="A98" s="146"/>
      <c r="B98" s="146"/>
      <c r="C98" s="146"/>
      <c r="D98" s="146"/>
      <c r="E98" s="38"/>
      <c r="F98" s="38" t="s">
        <v>91</v>
      </c>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v>56</v>
      </c>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c r="BQ98" s="38"/>
      <c r="BR98" s="38"/>
      <c r="BS98" s="38"/>
      <c r="BT98" s="38"/>
      <c r="BU98" s="38"/>
      <c r="BV98" s="38"/>
      <c r="BW98" s="38"/>
      <c r="BX98" s="38"/>
      <c r="BY98" s="38"/>
      <c r="BZ98" s="38"/>
      <c r="CA98" s="38"/>
      <c r="CB98" s="38"/>
      <c r="CC98" s="38"/>
      <c r="CD98" s="38"/>
      <c r="CE98" s="38"/>
      <c r="CF98" s="38"/>
      <c r="CG98" s="38"/>
      <c r="CH98" s="38"/>
    </row>
    <row r="99" spans="1:86" x14ac:dyDescent="0.3">
      <c r="A99" s="146"/>
      <c r="B99" s="146"/>
      <c r="C99" s="146"/>
      <c r="D99" s="146"/>
      <c r="E99" s="38"/>
      <c r="F99" s="38" t="s">
        <v>104</v>
      </c>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v>65</v>
      </c>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row>
    <row r="100" spans="1:86" x14ac:dyDescent="0.3">
      <c r="A100" s="146"/>
      <c r="B100" s="146"/>
      <c r="C100" s="146"/>
      <c r="D100" s="146"/>
      <c r="E100" s="38"/>
      <c r="F100" s="38" t="s">
        <v>76</v>
      </c>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v>42</v>
      </c>
      <c r="AS100" s="38"/>
      <c r="AT100" s="38"/>
      <c r="AU100" s="38"/>
      <c r="AV100" s="38"/>
      <c r="AW100" s="38"/>
      <c r="AX100" s="38"/>
      <c r="AY100" s="38"/>
      <c r="AZ100" s="38"/>
      <c r="BA100" s="38"/>
      <c r="BB100" s="38"/>
      <c r="BC100" s="38"/>
      <c r="BD100" s="38"/>
      <c r="BE100" s="38"/>
      <c r="BF100" s="38"/>
      <c r="BG100" s="38"/>
      <c r="BH100" s="38"/>
      <c r="BI100" s="38"/>
      <c r="BJ100" s="38"/>
      <c r="BK100" s="38"/>
      <c r="BL100" s="38"/>
      <c r="BM100" s="38"/>
      <c r="BN100" s="38"/>
      <c r="BO100" s="38"/>
      <c r="BP100" s="38"/>
      <c r="BQ100" s="38"/>
      <c r="BR100" s="38"/>
      <c r="BS100" s="38"/>
      <c r="BT100" s="38"/>
      <c r="BU100" s="38"/>
      <c r="BV100" s="38"/>
      <c r="BW100" s="38"/>
      <c r="BX100" s="38"/>
      <c r="BY100" s="38"/>
      <c r="BZ100" s="38"/>
      <c r="CA100" s="38"/>
      <c r="CB100" s="38"/>
      <c r="CC100" s="38"/>
      <c r="CD100" s="38"/>
      <c r="CE100" s="38"/>
      <c r="CF100" s="38"/>
      <c r="CG100" s="38"/>
      <c r="CH100" s="38"/>
    </row>
    <row r="101" spans="1:86" x14ac:dyDescent="0.3">
      <c r="A101" s="146"/>
      <c r="B101" s="146"/>
      <c r="C101" s="146"/>
      <c r="D101" s="146"/>
      <c r="E101" s="38"/>
      <c r="F101" s="38" t="s">
        <v>107</v>
      </c>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v>67</v>
      </c>
      <c r="AT101" s="38"/>
      <c r="AU101" s="38"/>
      <c r="AV101" s="38"/>
      <c r="AW101" s="38"/>
      <c r="AX101" s="38"/>
      <c r="AY101" s="38"/>
      <c r="AZ101" s="38"/>
      <c r="BA101" s="38"/>
      <c r="BB101" s="38"/>
      <c r="BC101" s="38"/>
      <c r="BD101" s="38"/>
      <c r="BE101" s="38"/>
      <c r="BF101" s="38"/>
      <c r="BG101" s="38"/>
      <c r="BH101" s="38"/>
      <c r="BI101" s="38"/>
      <c r="BJ101" s="38"/>
      <c r="BK101" s="38"/>
      <c r="BL101" s="38"/>
      <c r="BM101" s="38"/>
      <c r="BN101" s="38"/>
      <c r="BO101" s="38"/>
      <c r="BP101" s="38"/>
      <c r="BQ101" s="38"/>
      <c r="BR101" s="38"/>
      <c r="BS101" s="38"/>
      <c r="BT101" s="38"/>
      <c r="BU101" s="38"/>
      <c r="BV101" s="38"/>
      <c r="BW101" s="38"/>
      <c r="BX101" s="38"/>
      <c r="BY101" s="38"/>
      <c r="BZ101" s="38"/>
      <c r="CA101" s="38"/>
      <c r="CB101" s="38"/>
      <c r="CC101" s="38"/>
      <c r="CD101" s="38"/>
      <c r="CE101" s="38"/>
      <c r="CF101" s="38"/>
      <c r="CG101" s="38"/>
      <c r="CH101" s="38"/>
    </row>
    <row r="102" spans="1:86" x14ac:dyDescent="0.3">
      <c r="A102" s="146"/>
      <c r="B102" s="146"/>
      <c r="C102" s="146"/>
      <c r="D102" s="146"/>
      <c r="E102" s="38"/>
      <c r="F102" s="38" t="s">
        <v>89</v>
      </c>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v>55</v>
      </c>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c r="BQ102" s="38"/>
      <c r="BR102" s="38"/>
      <c r="BS102" s="38"/>
      <c r="BT102" s="38"/>
      <c r="BU102" s="38"/>
      <c r="BV102" s="38"/>
      <c r="BW102" s="38"/>
      <c r="BX102" s="38"/>
      <c r="BY102" s="38"/>
      <c r="BZ102" s="38"/>
      <c r="CA102" s="38"/>
      <c r="CB102" s="38"/>
      <c r="CC102" s="38"/>
      <c r="CD102" s="38"/>
      <c r="CE102" s="38"/>
      <c r="CF102" s="38"/>
      <c r="CG102" s="38"/>
      <c r="CH102" s="38"/>
    </row>
    <row r="103" spans="1:86" x14ac:dyDescent="0.3">
      <c r="A103" s="146"/>
      <c r="B103" s="146"/>
      <c r="C103" s="146"/>
      <c r="D103" s="146"/>
      <c r="E103" s="38"/>
      <c r="F103" s="38" t="s">
        <v>49</v>
      </c>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v>20</v>
      </c>
      <c r="AV103" s="38"/>
      <c r="AW103" s="38"/>
      <c r="AX103" s="38"/>
      <c r="AY103" s="38"/>
      <c r="AZ103" s="38"/>
      <c r="BA103" s="38"/>
      <c r="BB103" s="38"/>
      <c r="BC103" s="38"/>
      <c r="BD103" s="38"/>
      <c r="BE103" s="38"/>
      <c r="BF103" s="38"/>
      <c r="BG103" s="38"/>
      <c r="BH103" s="38"/>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c r="CH103" s="38"/>
    </row>
    <row r="104" spans="1:86" x14ac:dyDescent="0.3">
      <c r="A104" s="146"/>
      <c r="B104" s="146"/>
      <c r="C104" s="146"/>
      <c r="D104" s="146"/>
      <c r="E104" s="38"/>
      <c r="F104" s="38" t="s">
        <v>55</v>
      </c>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v>23</v>
      </c>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row>
    <row r="105" spans="1:86" x14ac:dyDescent="0.3">
      <c r="A105" s="146"/>
      <c r="B105" s="146"/>
      <c r="C105" s="146"/>
      <c r="D105" s="146"/>
      <c r="E105" s="38"/>
      <c r="F105" s="38" t="s">
        <v>57</v>
      </c>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v>24</v>
      </c>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8"/>
      <c r="BY105" s="38"/>
      <c r="BZ105" s="38"/>
      <c r="CA105" s="38"/>
      <c r="CB105" s="38"/>
      <c r="CC105" s="38"/>
      <c r="CD105" s="38"/>
      <c r="CE105" s="38"/>
      <c r="CF105" s="38"/>
      <c r="CG105" s="38"/>
      <c r="CH105" s="38"/>
    </row>
    <row r="106" spans="1:86" x14ac:dyDescent="0.3">
      <c r="A106" s="146"/>
      <c r="B106" s="146"/>
      <c r="C106" s="146"/>
      <c r="D106" s="146"/>
      <c r="E106" s="38"/>
      <c r="F106" s="38" t="s">
        <v>61</v>
      </c>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v>28</v>
      </c>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c r="CH106" s="38"/>
    </row>
    <row r="107" spans="1:86" x14ac:dyDescent="0.3">
      <c r="A107" s="146"/>
      <c r="B107" s="146"/>
      <c r="C107" s="146"/>
      <c r="D107" s="146"/>
      <c r="E107" s="38"/>
      <c r="F107" s="38" t="s">
        <v>80</v>
      </c>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v>46</v>
      </c>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8"/>
      <c r="BY107" s="38"/>
      <c r="BZ107" s="38"/>
      <c r="CA107" s="38"/>
      <c r="CB107" s="38"/>
      <c r="CC107" s="38"/>
      <c r="CD107" s="38"/>
      <c r="CE107" s="38"/>
      <c r="CF107" s="38"/>
      <c r="CG107" s="38"/>
      <c r="CH107" s="38"/>
    </row>
    <row r="108" spans="1:86" x14ac:dyDescent="0.3">
      <c r="A108" s="146"/>
      <c r="B108" s="146"/>
      <c r="C108" s="146"/>
      <c r="D108" s="146"/>
      <c r="E108" s="38"/>
      <c r="F108" s="38" t="s">
        <v>87</v>
      </c>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v>52</v>
      </c>
      <c r="AW108" s="38"/>
      <c r="AX108" s="38"/>
      <c r="AY108" s="38"/>
      <c r="AZ108" s="38"/>
      <c r="BA108" s="38"/>
      <c r="BB108" s="38"/>
      <c r="BC108" s="38"/>
      <c r="BD108" s="38"/>
      <c r="BE108" s="38"/>
      <c r="BF108" s="38"/>
      <c r="BG108" s="38"/>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row>
    <row r="109" spans="1:86" x14ac:dyDescent="0.3">
      <c r="A109" s="146"/>
      <c r="B109" s="146"/>
      <c r="C109" s="146"/>
      <c r="D109" s="146"/>
      <c r="E109" s="38"/>
      <c r="F109" s="38" t="s">
        <v>114</v>
      </c>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v>72</v>
      </c>
      <c r="AW109" s="38"/>
      <c r="AX109" s="38"/>
      <c r="AY109" s="38"/>
      <c r="AZ109" s="38"/>
      <c r="BA109" s="38"/>
      <c r="BB109" s="38"/>
      <c r="BC109" s="38"/>
      <c r="BD109" s="38"/>
      <c r="BE109" s="38"/>
      <c r="BF109" s="38"/>
      <c r="BG109" s="38"/>
      <c r="BH109" s="38"/>
      <c r="BI109" s="38"/>
      <c r="BJ109" s="38"/>
      <c r="BK109" s="38"/>
      <c r="BL109" s="38"/>
      <c r="BM109" s="38"/>
      <c r="BN109" s="38"/>
      <c r="BO109" s="38"/>
      <c r="BP109" s="38"/>
      <c r="BQ109" s="38"/>
      <c r="BR109" s="38"/>
      <c r="BS109" s="38"/>
      <c r="BT109" s="38"/>
      <c r="BU109" s="38"/>
      <c r="BV109" s="38"/>
      <c r="BW109" s="38"/>
      <c r="BX109" s="38"/>
      <c r="BY109" s="38"/>
      <c r="BZ109" s="38"/>
      <c r="CA109" s="38"/>
      <c r="CB109" s="38"/>
      <c r="CC109" s="38"/>
      <c r="CD109" s="38"/>
      <c r="CE109" s="38"/>
      <c r="CF109" s="38"/>
      <c r="CG109" s="38"/>
      <c r="CH109" s="38"/>
    </row>
    <row r="110" spans="1:86" x14ac:dyDescent="0.3">
      <c r="A110" s="146"/>
      <c r="B110" s="146"/>
      <c r="C110" s="146"/>
      <c r="D110" s="146"/>
      <c r="E110" s="38"/>
      <c r="F110" s="38" t="s">
        <v>145</v>
      </c>
      <c r="G110" s="38"/>
      <c r="H110" s="38"/>
      <c r="I110" s="38"/>
      <c r="J110" s="38">
        <v>77</v>
      </c>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c r="BU110" s="38"/>
      <c r="BV110" s="38"/>
      <c r="BW110" s="38"/>
      <c r="BX110" s="38"/>
      <c r="BY110" s="38"/>
      <c r="BZ110" s="38"/>
      <c r="CA110" s="38"/>
      <c r="CB110" s="38"/>
      <c r="CC110" s="38"/>
      <c r="CD110" s="38"/>
      <c r="CE110" s="38"/>
      <c r="CF110" s="38"/>
      <c r="CG110" s="38"/>
      <c r="CH110" s="38"/>
    </row>
    <row r="111" spans="1:86" x14ac:dyDescent="0.3">
      <c r="A111" s="146"/>
      <c r="B111" s="146"/>
      <c r="C111" s="146"/>
      <c r="D111" s="146"/>
      <c r="E111" s="38"/>
      <c r="F111" s="38" t="s">
        <v>33</v>
      </c>
      <c r="G111" s="38"/>
      <c r="H111" s="38"/>
      <c r="I111" s="38"/>
      <c r="J111" s="38"/>
      <c r="K111" s="38"/>
      <c r="L111" s="38"/>
      <c r="M111" s="38"/>
      <c r="N111" s="38">
        <v>90</v>
      </c>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c r="BQ111" s="38"/>
      <c r="BR111" s="38"/>
      <c r="BS111" s="38"/>
      <c r="BT111" s="38"/>
      <c r="BU111" s="38"/>
      <c r="BV111" s="38"/>
      <c r="BW111" s="38"/>
      <c r="BX111" s="38"/>
      <c r="BY111" s="38"/>
      <c r="BZ111" s="38"/>
      <c r="CA111" s="38"/>
      <c r="CB111" s="38"/>
      <c r="CC111" s="38"/>
      <c r="CD111" s="38"/>
      <c r="CE111" s="38"/>
      <c r="CF111" s="38"/>
      <c r="CG111" s="38"/>
      <c r="CH111" s="38"/>
    </row>
    <row r="112" spans="1:86" x14ac:dyDescent="0.3">
      <c r="A112" s="146"/>
      <c r="B112" s="146"/>
      <c r="C112" s="146"/>
      <c r="D112" s="146"/>
      <c r="E112" s="38"/>
      <c r="F112" s="38" t="s">
        <v>146</v>
      </c>
      <c r="G112" s="38"/>
      <c r="H112" s="38"/>
      <c r="I112" s="38"/>
      <c r="J112" s="38"/>
      <c r="K112" s="38"/>
      <c r="L112" s="38"/>
      <c r="M112" s="38"/>
      <c r="N112" s="38">
        <v>90</v>
      </c>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c r="BU112" s="38"/>
      <c r="BV112" s="38"/>
      <c r="BW112" s="38"/>
      <c r="BX112" s="38"/>
      <c r="BY112" s="38"/>
      <c r="BZ112" s="38"/>
      <c r="CA112" s="38"/>
      <c r="CB112" s="38"/>
      <c r="CC112" s="38"/>
      <c r="CD112" s="38"/>
      <c r="CE112" s="38"/>
      <c r="CF112" s="38"/>
      <c r="CG112" s="38"/>
      <c r="CH112" s="38"/>
    </row>
    <row r="113" spans="1:86" x14ac:dyDescent="0.3">
      <c r="A113" s="146"/>
      <c r="B113" s="146"/>
      <c r="C113" s="146"/>
      <c r="D113" s="146"/>
      <c r="E113" s="38"/>
      <c r="F113" s="38" t="s">
        <v>147</v>
      </c>
      <c r="G113" s="38"/>
      <c r="H113" s="38"/>
      <c r="I113" s="38"/>
      <c r="J113" s="38"/>
      <c r="K113" s="38"/>
      <c r="L113" s="38"/>
      <c r="M113" s="38"/>
      <c r="N113" s="38"/>
      <c r="O113" s="38"/>
      <c r="P113" s="38"/>
      <c r="Q113" s="38"/>
      <c r="R113" s="38"/>
      <c r="S113" s="38"/>
      <c r="T113" s="38"/>
      <c r="U113" s="38"/>
      <c r="V113" s="38"/>
      <c r="W113" s="38">
        <v>108</v>
      </c>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38"/>
      <c r="BY113" s="38"/>
      <c r="BZ113" s="38"/>
      <c r="CA113" s="38"/>
      <c r="CB113" s="38"/>
      <c r="CC113" s="38"/>
      <c r="CD113" s="38"/>
      <c r="CE113" s="38"/>
      <c r="CF113" s="38"/>
      <c r="CG113" s="38"/>
      <c r="CH113" s="38"/>
    </row>
    <row r="114" spans="1:86" x14ac:dyDescent="0.3">
      <c r="A114" s="146"/>
      <c r="B114" s="146"/>
      <c r="C114" s="146"/>
      <c r="D114" s="146"/>
      <c r="E114" s="38"/>
      <c r="F114" s="38" t="s">
        <v>148</v>
      </c>
      <c r="G114" s="38"/>
      <c r="H114" s="38"/>
      <c r="I114" s="38"/>
      <c r="J114" s="38"/>
      <c r="K114" s="38"/>
      <c r="L114" s="38"/>
      <c r="M114" s="38"/>
      <c r="N114" s="38"/>
      <c r="O114" s="38"/>
      <c r="P114" s="38"/>
      <c r="Q114" s="38"/>
      <c r="R114" s="38"/>
      <c r="S114" s="38"/>
      <c r="T114" s="38"/>
      <c r="U114" s="38"/>
      <c r="V114" s="38"/>
      <c r="W114" s="38"/>
      <c r="X114" s="38"/>
      <c r="Y114" s="38"/>
      <c r="Z114" s="38">
        <v>80</v>
      </c>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c r="BU114" s="38"/>
      <c r="BV114" s="38"/>
      <c r="BW114" s="38"/>
      <c r="BX114" s="38"/>
      <c r="BY114" s="38"/>
      <c r="BZ114" s="38"/>
      <c r="CA114" s="38"/>
      <c r="CB114" s="38"/>
      <c r="CC114" s="38"/>
      <c r="CD114" s="38"/>
      <c r="CE114" s="38"/>
      <c r="CF114" s="38"/>
      <c r="CG114" s="38"/>
      <c r="CH114" s="38"/>
    </row>
    <row r="115" spans="1:86" x14ac:dyDescent="0.3">
      <c r="A115" s="146"/>
      <c r="B115" s="146"/>
      <c r="C115" s="146"/>
      <c r="D115" s="146"/>
      <c r="E115" s="38"/>
      <c r="F115" s="38" t="s">
        <v>227</v>
      </c>
      <c r="G115" s="38"/>
      <c r="H115" s="38"/>
      <c r="I115" s="38"/>
      <c r="J115" s="38"/>
      <c r="K115" s="38"/>
      <c r="L115" s="38"/>
      <c r="M115" s="38"/>
      <c r="N115" s="38"/>
      <c r="O115" s="38"/>
      <c r="P115" s="38"/>
      <c r="Q115" s="38"/>
      <c r="R115" s="38"/>
      <c r="S115" s="38"/>
      <c r="T115" s="38"/>
      <c r="U115" s="38"/>
      <c r="V115" s="38"/>
      <c r="W115" s="38"/>
      <c r="X115" s="38"/>
      <c r="Y115" s="38"/>
      <c r="Z115" s="38">
        <v>101</v>
      </c>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c r="BU115" s="38"/>
      <c r="BV115" s="38"/>
      <c r="BW115" s="38"/>
      <c r="BX115" s="38"/>
      <c r="BY115" s="38"/>
      <c r="BZ115" s="38"/>
      <c r="CA115" s="38"/>
      <c r="CB115" s="38"/>
      <c r="CC115" s="38"/>
      <c r="CD115" s="38"/>
      <c r="CE115" s="38"/>
      <c r="CF115" s="38"/>
      <c r="CG115" s="38"/>
      <c r="CH115" s="38"/>
    </row>
    <row r="116" spans="1:86" x14ac:dyDescent="0.3">
      <c r="A116" s="146"/>
      <c r="B116" s="146"/>
      <c r="C116" s="146"/>
      <c r="D116" s="146"/>
      <c r="E116" s="38"/>
      <c r="F116" s="38" t="s">
        <v>149</v>
      </c>
      <c r="G116" s="38"/>
      <c r="H116" s="38"/>
      <c r="I116" s="38"/>
      <c r="J116" s="38"/>
      <c r="K116" s="38"/>
      <c r="L116" s="38"/>
      <c r="M116" s="38"/>
      <c r="N116" s="38"/>
      <c r="O116" s="38"/>
      <c r="P116" s="38"/>
      <c r="Q116" s="38"/>
      <c r="R116" s="38"/>
      <c r="S116" s="38"/>
      <c r="T116" s="38"/>
      <c r="U116" s="38"/>
      <c r="V116" s="38"/>
      <c r="W116" s="38"/>
      <c r="X116" s="38"/>
      <c r="Y116" s="38"/>
      <c r="Z116" s="38">
        <v>115</v>
      </c>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c r="BK116" s="38"/>
      <c r="BL116" s="38"/>
      <c r="BM116" s="38"/>
      <c r="BN116" s="38"/>
      <c r="BO116" s="38"/>
      <c r="BP116" s="38"/>
      <c r="BQ116" s="38"/>
      <c r="BR116" s="38"/>
      <c r="BS116" s="38"/>
      <c r="BT116" s="38"/>
      <c r="BU116" s="38"/>
      <c r="BV116" s="38"/>
      <c r="BW116" s="38"/>
      <c r="BX116" s="38"/>
      <c r="BY116" s="38"/>
      <c r="BZ116" s="38"/>
      <c r="CA116" s="38"/>
      <c r="CB116" s="38"/>
      <c r="CC116" s="38"/>
      <c r="CD116" s="38"/>
      <c r="CE116" s="38"/>
      <c r="CF116" s="38"/>
      <c r="CG116" s="38"/>
      <c r="CH116" s="38"/>
    </row>
    <row r="117" spans="1:86" x14ac:dyDescent="0.3">
      <c r="A117" s="146"/>
      <c r="B117" s="146"/>
      <c r="C117" s="146"/>
      <c r="D117" s="146"/>
      <c r="E117" s="38"/>
      <c r="F117" s="38" t="s">
        <v>226</v>
      </c>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v>94</v>
      </c>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K117" s="38"/>
      <c r="BL117" s="38"/>
      <c r="BM117" s="38"/>
      <c r="BN117" s="38"/>
      <c r="BO117" s="38"/>
      <c r="BP117" s="38"/>
      <c r="BQ117" s="38"/>
      <c r="BR117" s="38"/>
      <c r="BS117" s="38"/>
      <c r="BT117" s="38"/>
      <c r="BU117" s="38"/>
      <c r="BV117" s="38"/>
      <c r="BW117" s="38"/>
      <c r="BX117" s="38"/>
      <c r="BY117" s="38"/>
      <c r="BZ117" s="38"/>
      <c r="CA117" s="38"/>
      <c r="CB117" s="38"/>
      <c r="CC117" s="38"/>
      <c r="CD117" s="38"/>
      <c r="CE117" s="38"/>
      <c r="CF117" s="38"/>
      <c r="CG117" s="38"/>
      <c r="CH117" s="38"/>
    </row>
    <row r="118" spans="1:86" x14ac:dyDescent="0.3">
      <c r="A118" s="146"/>
      <c r="B118" s="146"/>
      <c r="C118" s="146"/>
      <c r="D118" s="146"/>
      <c r="E118" s="38"/>
      <c r="F118" s="38" t="s">
        <v>150</v>
      </c>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v>123</v>
      </c>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c r="BU118" s="38"/>
      <c r="BV118" s="38"/>
      <c r="BW118" s="38"/>
      <c r="BX118" s="38"/>
      <c r="BY118" s="38"/>
      <c r="BZ118" s="38"/>
      <c r="CA118" s="38"/>
      <c r="CB118" s="38"/>
      <c r="CC118" s="38"/>
      <c r="CD118" s="38"/>
      <c r="CE118" s="38"/>
      <c r="CF118" s="38"/>
      <c r="CG118" s="38"/>
      <c r="CH118" s="38"/>
    </row>
    <row r="119" spans="1:86" x14ac:dyDescent="0.3">
      <c r="A119" s="146"/>
      <c r="B119" s="146"/>
      <c r="C119" s="146"/>
      <c r="D119" s="146"/>
      <c r="E119" s="38"/>
      <c r="F119" s="38" t="s">
        <v>151</v>
      </c>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v>116</v>
      </c>
      <c r="AR119" s="38"/>
      <c r="AS119" s="38"/>
      <c r="AT119" s="38"/>
      <c r="AU119" s="38"/>
      <c r="AV119" s="38"/>
      <c r="AW119" s="38"/>
      <c r="AX119" s="38"/>
      <c r="AY119" s="38"/>
      <c r="AZ119" s="38"/>
      <c r="BA119" s="38"/>
      <c r="BB119" s="38"/>
      <c r="BC119" s="38"/>
      <c r="BD119" s="38"/>
      <c r="BE119" s="38"/>
      <c r="BF119" s="38"/>
      <c r="BG119" s="38"/>
      <c r="BH119" s="38"/>
      <c r="BI119" s="38"/>
      <c r="BJ119" s="38"/>
      <c r="BK119" s="38"/>
      <c r="BL119" s="38"/>
      <c r="BM119" s="38"/>
      <c r="BN119" s="38"/>
      <c r="BO119" s="38"/>
      <c r="BP119" s="38"/>
      <c r="BQ119" s="38"/>
      <c r="BR119" s="38"/>
      <c r="BS119" s="38"/>
      <c r="BT119" s="38"/>
      <c r="BU119" s="38"/>
      <c r="BV119" s="38"/>
      <c r="BW119" s="38"/>
      <c r="BX119" s="38"/>
      <c r="BY119" s="38"/>
      <c r="BZ119" s="38"/>
      <c r="CA119" s="38"/>
      <c r="CB119" s="38"/>
      <c r="CC119" s="38"/>
      <c r="CD119" s="38"/>
      <c r="CE119" s="38"/>
      <c r="CF119" s="38"/>
      <c r="CG119" s="38"/>
      <c r="CH119" s="38"/>
    </row>
    <row r="120" spans="1:86" x14ac:dyDescent="0.3">
      <c r="A120" s="146"/>
      <c r="B120" s="146"/>
      <c r="C120" s="146"/>
      <c r="D120" s="146"/>
      <c r="E120" s="38"/>
      <c r="F120" s="38" t="s">
        <v>152</v>
      </c>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v>112</v>
      </c>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38"/>
      <c r="BX120" s="38"/>
      <c r="BY120" s="38"/>
      <c r="BZ120" s="38"/>
      <c r="CA120" s="38"/>
      <c r="CB120" s="38"/>
      <c r="CC120" s="38"/>
      <c r="CD120" s="38"/>
      <c r="CE120" s="38"/>
      <c r="CF120" s="38"/>
      <c r="CG120" s="38"/>
      <c r="CH120" s="38"/>
    </row>
    <row r="121" spans="1:86" x14ac:dyDescent="0.3">
      <c r="A121" s="146"/>
      <c r="B121" s="146"/>
      <c r="C121" s="146"/>
      <c r="D121" s="146"/>
      <c r="E121" s="38"/>
      <c r="F121" s="38" t="s">
        <v>153</v>
      </c>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v>120</v>
      </c>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c r="BU121" s="38"/>
      <c r="BV121" s="38"/>
      <c r="BW121" s="38"/>
      <c r="BX121" s="38"/>
      <c r="BY121" s="38"/>
      <c r="BZ121" s="38"/>
      <c r="CA121" s="38"/>
      <c r="CB121" s="38"/>
      <c r="CC121" s="38"/>
      <c r="CD121" s="38"/>
      <c r="CE121" s="38"/>
      <c r="CF121" s="38"/>
      <c r="CG121" s="38"/>
      <c r="CH121" s="38"/>
    </row>
    <row r="122" spans="1:86" x14ac:dyDescent="0.3">
      <c r="A122" s="146"/>
      <c r="B122" s="146"/>
      <c r="C122" s="146"/>
      <c r="D122" s="146"/>
      <c r="E122" s="38"/>
      <c r="F122" s="147" t="s">
        <v>192</v>
      </c>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v>110</v>
      </c>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c r="BU122" s="38"/>
      <c r="BV122" s="38"/>
      <c r="BW122" s="38"/>
      <c r="BX122" s="38"/>
      <c r="BY122" s="38"/>
      <c r="BZ122" s="38"/>
      <c r="CA122" s="38"/>
      <c r="CB122" s="38"/>
      <c r="CC122" s="38"/>
      <c r="CD122" s="38"/>
      <c r="CE122" s="38"/>
      <c r="CF122" s="38"/>
      <c r="CG122" s="38"/>
      <c r="CH122" s="38"/>
    </row>
    <row r="123" spans="1:86" x14ac:dyDescent="0.3">
      <c r="A123" s="146"/>
      <c r="B123" s="146"/>
      <c r="C123" s="146"/>
      <c r="D123" s="146"/>
      <c r="E123" s="38"/>
      <c r="F123" s="147" t="s">
        <v>193</v>
      </c>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v>102</v>
      </c>
      <c r="AY123" s="38"/>
      <c r="AZ123" s="38"/>
      <c r="BA123" s="38"/>
      <c r="BB123" s="38"/>
      <c r="BC123" s="38"/>
      <c r="BD123" s="38"/>
      <c r="BE123" s="38"/>
      <c r="BF123" s="38"/>
      <c r="BG123" s="38"/>
      <c r="BH123" s="38"/>
      <c r="BI123" s="38"/>
      <c r="BJ123" s="38"/>
      <c r="BK123" s="38"/>
      <c r="BL123" s="38"/>
      <c r="BM123" s="38"/>
      <c r="BN123" s="38"/>
      <c r="BO123" s="38"/>
      <c r="BP123" s="38"/>
      <c r="BQ123" s="38"/>
      <c r="BR123" s="38"/>
      <c r="BS123" s="38"/>
      <c r="BT123" s="38"/>
      <c r="BU123" s="38"/>
      <c r="BV123" s="38"/>
      <c r="BW123" s="38"/>
      <c r="BX123" s="38"/>
      <c r="BY123" s="38"/>
      <c r="BZ123" s="38"/>
      <c r="CA123" s="38"/>
      <c r="CB123" s="38"/>
      <c r="CC123" s="38"/>
      <c r="CD123" s="38"/>
      <c r="CE123" s="38"/>
      <c r="CF123" s="38"/>
      <c r="CG123" s="38"/>
      <c r="CH123" s="38"/>
    </row>
    <row r="124" spans="1:86" x14ac:dyDescent="0.3">
      <c r="A124" s="146"/>
      <c r="B124" s="146"/>
      <c r="C124" s="146"/>
      <c r="D124" s="146"/>
      <c r="E124" s="38"/>
      <c r="F124" s="147" t="s">
        <v>194</v>
      </c>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v>99</v>
      </c>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c r="BZ124" s="38"/>
      <c r="CA124" s="38"/>
      <c r="CB124" s="38"/>
      <c r="CC124" s="38"/>
      <c r="CD124" s="38"/>
      <c r="CE124" s="38"/>
      <c r="CF124" s="38"/>
      <c r="CG124" s="38"/>
      <c r="CH124" s="38"/>
    </row>
    <row r="125" spans="1:86" x14ac:dyDescent="0.3">
      <c r="A125" s="146"/>
      <c r="B125" s="146"/>
      <c r="C125" s="146"/>
      <c r="D125" s="146"/>
      <c r="E125" s="38"/>
      <c r="F125" s="147" t="s">
        <v>195</v>
      </c>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v>92</v>
      </c>
      <c r="BA125" s="38"/>
      <c r="BB125" s="38"/>
      <c r="BC125" s="38"/>
      <c r="BD125" s="38"/>
      <c r="BE125" s="38"/>
      <c r="BF125" s="38"/>
      <c r="BG125" s="38"/>
      <c r="BH125" s="38"/>
      <c r="BI125" s="38"/>
      <c r="BJ125" s="38"/>
      <c r="BK125" s="38"/>
      <c r="BL125" s="38"/>
      <c r="BM125" s="38"/>
      <c r="BN125" s="38"/>
      <c r="BO125" s="38"/>
      <c r="BP125" s="38"/>
      <c r="BQ125" s="38"/>
      <c r="BR125" s="38"/>
      <c r="BS125" s="38"/>
      <c r="BT125" s="38"/>
      <c r="BU125" s="38"/>
      <c r="BV125" s="38"/>
      <c r="BW125" s="38"/>
      <c r="BX125" s="38"/>
      <c r="BY125" s="38"/>
      <c r="BZ125" s="38"/>
      <c r="CA125" s="38"/>
      <c r="CB125" s="38"/>
      <c r="CC125" s="38"/>
      <c r="CD125" s="38"/>
      <c r="CE125" s="38"/>
      <c r="CF125" s="38"/>
      <c r="CG125" s="38"/>
      <c r="CH125" s="38"/>
    </row>
    <row r="126" spans="1:86" x14ac:dyDescent="0.3">
      <c r="A126" s="146"/>
      <c r="B126" s="146"/>
      <c r="C126" s="146"/>
      <c r="D126" s="146"/>
      <c r="E126" s="38"/>
      <c r="F126" s="147" t="s">
        <v>196</v>
      </c>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v>111</v>
      </c>
      <c r="BB126" s="38"/>
      <c r="BC126" s="38"/>
      <c r="BD126" s="38"/>
      <c r="BE126" s="38"/>
      <c r="BF126" s="38"/>
      <c r="BG126" s="38"/>
      <c r="BH126" s="38"/>
      <c r="BI126" s="38"/>
      <c r="BJ126" s="38"/>
      <c r="BK126" s="38"/>
      <c r="BL126" s="38"/>
      <c r="BM126" s="38"/>
      <c r="BN126" s="38"/>
      <c r="BO126" s="38"/>
      <c r="BP126" s="38"/>
      <c r="BQ126" s="38"/>
      <c r="BR126" s="38"/>
      <c r="BS126" s="38"/>
      <c r="BT126" s="38"/>
      <c r="BU126" s="38"/>
      <c r="BV126" s="38"/>
      <c r="BW126" s="38"/>
      <c r="BX126" s="38"/>
      <c r="BY126" s="38"/>
      <c r="BZ126" s="38"/>
      <c r="CA126" s="38"/>
      <c r="CB126" s="38"/>
      <c r="CC126" s="38"/>
      <c r="CD126" s="38"/>
      <c r="CE126" s="38"/>
      <c r="CF126" s="38"/>
      <c r="CG126" s="38"/>
      <c r="CH126" s="38"/>
    </row>
    <row r="127" spans="1:86" x14ac:dyDescent="0.3">
      <c r="A127" s="146"/>
      <c r="B127" s="146"/>
      <c r="C127" s="146"/>
      <c r="D127" s="146"/>
      <c r="E127" s="38"/>
      <c r="F127" s="147" t="s">
        <v>197</v>
      </c>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v>114</v>
      </c>
      <c r="BC127" s="38"/>
      <c r="BD127" s="38"/>
      <c r="BE127" s="38"/>
      <c r="BF127" s="38"/>
      <c r="BG127" s="38"/>
      <c r="BH127" s="38"/>
      <c r="BI127" s="38"/>
      <c r="BJ127" s="38"/>
      <c r="BK127" s="38"/>
      <c r="BL127" s="38"/>
      <c r="BM127" s="38"/>
      <c r="BN127" s="38"/>
      <c r="BO127" s="38"/>
      <c r="BP127" s="38"/>
      <c r="BQ127" s="38"/>
      <c r="BR127" s="38"/>
      <c r="BS127" s="38"/>
      <c r="BT127" s="38"/>
      <c r="BU127" s="38"/>
      <c r="BV127" s="38"/>
      <c r="BW127" s="38"/>
      <c r="BX127" s="38"/>
      <c r="BY127" s="38"/>
      <c r="BZ127" s="38"/>
      <c r="CA127" s="38"/>
      <c r="CB127" s="38"/>
      <c r="CC127" s="38"/>
      <c r="CD127" s="38"/>
      <c r="CE127" s="38"/>
      <c r="CF127" s="38"/>
      <c r="CG127" s="38"/>
      <c r="CH127" s="38"/>
    </row>
    <row r="128" spans="1:86" x14ac:dyDescent="0.3">
      <c r="A128" s="146"/>
      <c r="B128" s="146"/>
      <c r="C128" s="146"/>
      <c r="D128" s="146"/>
      <c r="E128" s="38"/>
      <c r="F128" s="147" t="s">
        <v>198</v>
      </c>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v>89</v>
      </c>
      <c r="BD128" s="38"/>
      <c r="BE128" s="38"/>
      <c r="BF128" s="38"/>
      <c r="BG128" s="38"/>
      <c r="BH128" s="38"/>
      <c r="BI128" s="38"/>
      <c r="BJ128" s="38"/>
      <c r="BK128" s="38"/>
      <c r="BL128" s="38"/>
      <c r="BM128" s="38"/>
      <c r="BN128" s="38"/>
      <c r="BO128" s="38"/>
      <c r="BP128" s="38"/>
      <c r="BQ128" s="38"/>
      <c r="BR128" s="38"/>
      <c r="BS128" s="38"/>
      <c r="BT128" s="38"/>
      <c r="BU128" s="38"/>
      <c r="BV128" s="38"/>
      <c r="BW128" s="38"/>
      <c r="BX128" s="38"/>
      <c r="BY128" s="38"/>
      <c r="BZ128" s="38"/>
      <c r="CA128" s="38"/>
      <c r="CB128" s="38"/>
      <c r="CC128" s="38"/>
      <c r="CD128" s="38"/>
      <c r="CE128" s="38"/>
      <c r="CF128" s="38"/>
      <c r="CG128" s="38"/>
      <c r="CH128" s="38"/>
    </row>
    <row r="129" spans="1:86" x14ac:dyDescent="0.3">
      <c r="A129" s="146"/>
      <c r="B129" s="146"/>
      <c r="C129" s="146"/>
      <c r="D129" s="146"/>
      <c r="E129" s="38"/>
      <c r="F129" s="147" t="s">
        <v>199</v>
      </c>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v>89</v>
      </c>
      <c r="BD129" s="38"/>
      <c r="BE129" s="38"/>
      <c r="BF129" s="38"/>
      <c r="BG129" s="38"/>
      <c r="BH129" s="38"/>
      <c r="BI129" s="38"/>
      <c r="BJ129" s="38"/>
      <c r="BK129" s="38"/>
      <c r="BL129" s="38"/>
      <c r="BM129" s="38"/>
      <c r="BN129" s="38"/>
      <c r="BO129" s="38"/>
      <c r="BP129" s="38"/>
      <c r="BQ129" s="38"/>
      <c r="BR129" s="38"/>
      <c r="BS129" s="38"/>
      <c r="BT129" s="38"/>
      <c r="BU129" s="38"/>
      <c r="BV129" s="38"/>
      <c r="BW129" s="38"/>
      <c r="BX129" s="38"/>
      <c r="BY129" s="38"/>
      <c r="BZ129" s="38"/>
      <c r="CA129" s="38"/>
      <c r="CB129" s="38"/>
      <c r="CC129" s="38"/>
      <c r="CD129" s="38"/>
      <c r="CE129" s="38"/>
      <c r="CF129" s="38"/>
      <c r="CG129" s="38"/>
      <c r="CH129" s="38"/>
    </row>
    <row r="130" spans="1:86" x14ac:dyDescent="0.3">
      <c r="A130" s="146"/>
      <c r="B130" s="146"/>
      <c r="C130" s="146"/>
      <c r="D130" s="146"/>
      <c r="E130" s="38"/>
      <c r="F130" s="147" t="s">
        <v>200</v>
      </c>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v>89</v>
      </c>
      <c r="BD130" s="38"/>
      <c r="BE130" s="38"/>
      <c r="BF130" s="38"/>
      <c r="BG130" s="38"/>
      <c r="BH130" s="38"/>
      <c r="BI130" s="38"/>
      <c r="BJ130" s="38"/>
      <c r="BK130" s="38"/>
      <c r="BL130" s="38"/>
      <c r="BM130" s="38"/>
      <c r="BN130" s="38"/>
      <c r="BO130" s="38"/>
      <c r="BP130" s="38"/>
      <c r="BQ130" s="38"/>
      <c r="BR130" s="38"/>
      <c r="BS130" s="38"/>
      <c r="BT130" s="38"/>
      <c r="BU130" s="38"/>
      <c r="BV130" s="38"/>
      <c r="BW130" s="38"/>
      <c r="BX130" s="38"/>
      <c r="BY130" s="38"/>
      <c r="BZ130" s="38"/>
      <c r="CA130" s="38"/>
      <c r="CB130" s="38"/>
      <c r="CC130" s="38"/>
      <c r="CD130" s="38"/>
      <c r="CE130" s="38"/>
      <c r="CF130" s="38"/>
      <c r="CG130" s="38"/>
      <c r="CH130" s="38"/>
    </row>
    <row r="131" spans="1:86" x14ac:dyDescent="0.3">
      <c r="A131" s="146"/>
      <c r="B131" s="146"/>
      <c r="C131" s="146"/>
      <c r="D131" s="146"/>
      <c r="E131" s="38"/>
      <c r="F131" s="147" t="s">
        <v>201</v>
      </c>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v>122</v>
      </c>
      <c r="BE131" s="38"/>
      <c r="BF131" s="38"/>
      <c r="BG131" s="38"/>
      <c r="BH131" s="38"/>
      <c r="BI131" s="38"/>
      <c r="BJ131" s="38"/>
      <c r="BK131" s="38"/>
      <c r="BL131" s="38"/>
      <c r="BM131" s="38"/>
      <c r="BN131" s="38"/>
      <c r="BO131" s="38"/>
      <c r="BP131" s="38"/>
      <c r="BQ131" s="38"/>
      <c r="BR131" s="38"/>
      <c r="BS131" s="38"/>
      <c r="BT131" s="38"/>
      <c r="BU131" s="38"/>
      <c r="BV131" s="38"/>
      <c r="BW131" s="38"/>
      <c r="BX131" s="38"/>
      <c r="BY131" s="38"/>
      <c r="BZ131" s="38"/>
      <c r="CA131" s="38"/>
      <c r="CB131" s="38"/>
      <c r="CC131" s="38"/>
      <c r="CD131" s="38"/>
      <c r="CE131" s="38"/>
      <c r="CF131" s="38"/>
      <c r="CG131" s="38"/>
      <c r="CH131" s="38"/>
    </row>
    <row r="132" spans="1:86" x14ac:dyDescent="0.3">
      <c r="A132" s="146"/>
      <c r="B132" s="146"/>
      <c r="C132" s="146"/>
      <c r="D132" s="146"/>
      <c r="E132" s="38"/>
      <c r="F132" s="147" t="s">
        <v>202</v>
      </c>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v>119</v>
      </c>
      <c r="BF132" s="38"/>
      <c r="BG132" s="38"/>
      <c r="BH132" s="38"/>
      <c r="BI132" s="38"/>
      <c r="BJ132" s="38"/>
      <c r="BK132" s="38"/>
      <c r="BL132" s="38"/>
      <c r="BM132" s="38"/>
      <c r="BN132" s="38"/>
      <c r="BO132" s="38"/>
      <c r="BP132" s="38"/>
      <c r="BQ132" s="38"/>
      <c r="BR132" s="38"/>
      <c r="BS132" s="38"/>
      <c r="BT132" s="38"/>
      <c r="BU132" s="38"/>
      <c r="BV132" s="38"/>
      <c r="BW132" s="38"/>
      <c r="BX132" s="38"/>
      <c r="BY132" s="38"/>
      <c r="BZ132" s="38"/>
      <c r="CA132" s="38"/>
      <c r="CB132" s="38"/>
      <c r="CC132" s="38"/>
      <c r="CD132" s="38"/>
      <c r="CE132" s="38"/>
      <c r="CF132" s="38"/>
      <c r="CG132" s="38"/>
      <c r="CH132" s="38"/>
    </row>
    <row r="133" spans="1:86" x14ac:dyDescent="0.3">
      <c r="A133" s="146"/>
      <c r="B133" s="146"/>
      <c r="C133" s="146"/>
      <c r="D133" s="146"/>
      <c r="E133" s="38"/>
      <c r="F133" s="147" t="s">
        <v>203</v>
      </c>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v>85</v>
      </c>
      <c r="BG133" s="38"/>
      <c r="BH133" s="38"/>
      <c r="BI133" s="38"/>
      <c r="BJ133" s="38"/>
      <c r="BK133" s="38"/>
      <c r="BL133" s="38"/>
      <c r="BM133" s="38"/>
      <c r="BN133" s="38"/>
      <c r="BO133" s="38"/>
      <c r="BP133" s="38"/>
      <c r="BQ133" s="38"/>
      <c r="BR133" s="38"/>
      <c r="BS133" s="38"/>
      <c r="BT133" s="38"/>
      <c r="BU133" s="38"/>
      <c r="BV133" s="38"/>
      <c r="BW133" s="38"/>
      <c r="BX133" s="38"/>
      <c r="BY133" s="38"/>
      <c r="BZ133" s="38"/>
      <c r="CA133" s="38"/>
      <c r="CB133" s="38"/>
      <c r="CC133" s="38"/>
      <c r="CD133" s="38"/>
      <c r="CE133" s="38"/>
      <c r="CF133" s="38"/>
      <c r="CG133" s="38"/>
      <c r="CH133" s="38"/>
    </row>
    <row r="134" spans="1:86" x14ac:dyDescent="0.3">
      <c r="A134" s="146"/>
      <c r="B134" s="146"/>
      <c r="C134" s="146"/>
      <c r="D134" s="146"/>
      <c r="E134" s="38"/>
      <c r="F134" s="147" t="s">
        <v>204</v>
      </c>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v>125</v>
      </c>
      <c r="BH134" s="38"/>
      <c r="BI134" s="38"/>
      <c r="BJ134" s="38"/>
      <c r="BK134" s="38"/>
      <c r="BL134" s="38"/>
      <c r="BM134" s="38"/>
      <c r="BN134" s="38"/>
      <c r="BO134" s="38"/>
      <c r="BP134" s="38"/>
      <c r="BQ134" s="38"/>
      <c r="BR134" s="38"/>
      <c r="BS134" s="38"/>
      <c r="BT134" s="38"/>
      <c r="BU134" s="38"/>
      <c r="BV134" s="38"/>
      <c r="BW134" s="38"/>
      <c r="BX134" s="38"/>
      <c r="BY134" s="38"/>
      <c r="BZ134" s="38"/>
      <c r="CA134" s="38"/>
      <c r="CB134" s="38"/>
      <c r="CC134" s="38"/>
      <c r="CD134" s="38"/>
      <c r="CE134" s="38"/>
      <c r="CF134" s="38"/>
      <c r="CG134" s="38"/>
      <c r="CH134" s="38"/>
    </row>
    <row r="135" spans="1:86" x14ac:dyDescent="0.3">
      <c r="A135" s="146"/>
      <c r="B135" s="146"/>
      <c r="C135" s="146"/>
      <c r="D135" s="146"/>
      <c r="E135" s="38"/>
      <c r="F135" s="147" t="s">
        <v>225</v>
      </c>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v>86</v>
      </c>
      <c r="BI135" s="38"/>
      <c r="BJ135" s="38"/>
      <c r="BK135" s="38"/>
      <c r="BL135" s="38"/>
      <c r="BM135" s="38"/>
      <c r="BN135" s="38"/>
      <c r="BO135" s="38"/>
      <c r="BP135" s="38"/>
      <c r="BQ135" s="38"/>
      <c r="BR135" s="38"/>
      <c r="BS135" s="38"/>
      <c r="BT135" s="38"/>
      <c r="BU135" s="38"/>
      <c r="BV135" s="38"/>
      <c r="BW135" s="38"/>
      <c r="BX135" s="38"/>
      <c r="BY135" s="38"/>
      <c r="BZ135" s="38"/>
      <c r="CA135" s="38"/>
      <c r="CB135" s="38"/>
      <c r="CC135" s="38"/>
      <c r="CD135" s="38"/>
      <c r="CE135" s="38"/>
      <c r="CF135" s="38"/>
      <c r="CG135" s="38"/>
      <c r="CH135" s="38"/>
    </row>
    <row r="136" spans="1:86" x14ac:dyDescent="0.3">
      <c r="A136" s="146"/>
      <c r="B136" s="146"/>
      <c r="C136" s="146"/>
      <c r="D136" s="146"/>
      <c r="E136" s="38"/>
      <c r="F136" s="147" t="s">
        <v>205</v>
      </c>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v>124</v>
      </c>
      <c r="BJ136" s="38"/>
      <c r="BK136" s="38"/>
      <c r="BL136" s="38"/>
      <c r="BM136" s="38"/>
      <c r="BN136" s="38"/>
      <c r="BO136" s="38"/>
      <c r="BP136" s="38"/>
      <c r="BQ136" s="38"/>
      <c r="BR136" s="38"/>
      <c r="BS136" s="38"/>
      <c r="BT136" s="38"/>
      <c r="BU136" s="38"/>
      <c r="BV136" s="38"/>
      <c r="BW136" s="38"/>
      <c r="BX136" s="38"/>
      <c r="BY136" s="38"/>
      <c r="BZ136" s="38"/>
      <c r="CA136" s="38"/>
      <c r="CB136" s="38"/>
      <c r="CC136" s="38"/>
      <c r="CD136" s="38"/>
      <c r="CE136" s="38"/>
      <c r="CF136" s="38"/>
      <c r="CG136" s="38"/>
      <c r="CH136" s="38"/>
    </row>
    <row r="137" spans="1:86" x14ac:dyDescent="0.3">
      <c r="A137" s="146"/>
      <c r="B137" s="146"/>
      <c r="C137" s="146"/>
      <c r="D137" s="146"/>
      <c r="E137" s="38"/>
      <c r="F137" s="147" t="s">
        <v>33</v>
      </c>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v>91</v>
      </c>
      <c r="BK137" s="38"/>
      <c r="BL137" s="38"/>
      <c r="BM137" s="38"/>
      <c r="BN137" s="38"/>
      <c r="BO137" s="38"/>
      <c r="BP137" s="38"/>
      <c r="BQ137" s="38"/>
      <c r="BR137" s="38"/>
      <c r="BS137" s="38"/>
      <c r="BT137" s="38"/>
      <c r="BU137" s="38"/>
      <c r="BV137" s="38"/>
      <c r="BW137" s="38"/>
      <c r="BX137" s="38"/>
      <c r="BY137" s="38"/>
      <c r="BZ137" s="38"/>
      <c r="CA137" s="38"/>
      <c r="CB137" s="38"/>
      <c r="CC137" s="38"/>
      <c r="CD137" s="38"/>
      <c r="CE137" s="38"/>
      <c r="CF137" s="38"/>
      <c r="CG137" s="38"/>
      <c r="CH137" s="38"/>
    </row>
    <row r="138" spans="1:86" x14ac:dyDescent="0.3">
      <c r="A138" s="146"/>
      <c r="B138" s="146"/>
      <c r="C138" s="146"/>
      <c r="D138" s="146"/>
      <c r="E138" s="38"/>
      <c r="F138" s="147" t="s">
        <v>206</v>
      </c>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c r="BJ138" s="38"/>
      <c r="BK138" s="38">
        <v>95</v>
      </c>
      <c r="BL138" s="38"/>
      <c r="BM138" s="38"/>
      <c r="BN138" s="38"/>
      <c r="BO138" s="38"/>
      <c r="BP138" s="38"/>
      <c r="BQ138" s="38"/>
      <c r="BR138" s="38"/>
      <c r="BS138" s="38"/>
      <c r="BT138" s="38"/>
      <c r="BU138" s="38"/>
      <c r="BV138" s="38"/>
      <c r="BW138" s="38"/>
      <c r="BX138" s="38"/>
      <c r="BY138" s="38"/>
      <c r="BZ138" s="38"/>
      <c r="CA138" s="38"/>
      <c r="CB138" s="38"/>
      <c r="CC138" s="38"/>
      <c r="CD138" s="38"/>
      <c r="CE138" s="38"/>
      <c r="CF138" s="38"/>
      <c r="CG138" s="38"/>
      <c r="CH138" s="38"/>
    </row>
    <row r="139" spans="1:86" x14ac:dyDescent="0.3">
      <c r="A139" s="146"/>
      <c r="B139" s="146"/>
      <c r="C139" s="146"/>
      <c r="D139" s="146"/>
      <c r="E139" s="38"/>
      <c r="F139" s="147" t="s">
        <v>59</v>
      </c>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v>105</v>
      </c>
      <c r="BM139" s="38"/>
      <c r="BN139" s="38"/>
      <c r="BO139" s="38"/>
      <c r="BP139" s="38"/>
      <c r="BQ139" s="38"/>
      <c r="BR139" s="38"/>
      <c r="BS139" s="38"/>
      <c r="BT139" s="38"/>
      <c r="BU139" s="38"/>
      <c r="BV139" s="38"/>
      <c r="BW139" s="38"/>
      <c r="BX139" s="38"/>
      <c r="BY139" s="38"/>
      <c r="BZ139" s="38"/>
      <c r="CA139" s="38"/>
      <c r="CB139" s="38"/>
      <c r="CC139" s="38"/>
      <c r="CD139" s="38"/>
      <c r="CE139" s="38"/>
      <c r="CF139" s="38"/>
      <c r="CG139" s="38"/>
      <c r="CH139" s="38"/>
    </row>
    <row r="140" spans="1:86" x14ac:dyDescent="0.3">
      <c r="A140" s="146"/>
      <c r="B140" s="146"/>
      <c r="C140" s="146"/>
      <c r="D140" s="146"/>
      <c r="E140" s="38"/>
      <c r="F140" s="147" t="s">
        <v>105</v>
      </c>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c r="BJ140" s="38"/>
      <c r="BK140" s="38"/>
      <c r="BL140" s="38"/>
      <c r="BM140" s="38">
        <v>81</v>
      </c>
      <c r="BN140" s="38"/>
      <c r="BO140" s="38"/>
      <c r="BP140" s="38"/>
      <c r="BQ140" s="38"/>
      <c r="BR140" s="38"/>
      <c r="BS140" s="38"/>
      <c r="BT140" s="38"/>
      <c r="BU140" s="38"/>
      <c r="BV140" s="38"/>
      <c r="BW140" s="38"/>
      <c r="BX140" s="38"/>
      <c r="BY140" s="38"/>
      <c r="BZ140" s="38"/>
      <c r="CA140" s="38"/>
      <c r="CB140" s="38"/>
      <c r="CC140" s="38"/>
      <c r="CD140" s="38"/>
      <c r="CE140" s="38"/>
      <c r="CF140" s="38"/>
      <c r="CG140" s="38"/>
      <c r="CH140" s="38"/>
    </row>
    <row r="141" spans="1:86" x14ac:dyDescent="0.3">
      <c r="A141" s="146"/>
      <c r="B141" s="146"/>
      <c r="C141" s="146"/>
      <c r="D141" s="146"/>
      <c r="E141" s="38"/>
      <c r="F141" s="147" t="s">
        <v>207</v>
      </c>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c r="BN141" s="38">
        <v>107</v>
      </c>
      <c r="BO141" s="38"/>
      <c r="BP141" s="38"/>
      <c r="BQ141" s="38"/>
      <c r="BR141" s="38"/>
      <c r="BS141" s="38"/>
      <c r="BT141" s="38"/>
      <c r="BU141" s="38"/>
      <c r="BV141" s="38"/>
      <c r="BW141" s="38"/>
      <c r="BX141" s="38"/>
      <c r="BY141" s="38"/>
      <c r="BZ141" s="38"/>
      <c r="CA141" s="38"/>
      <c r="CB141" s="38"/>
      <c r="CC141" s="38"/>
      <c r="CD141" s="38"/>
      <c r="CE141" s="38"/>
      <c r="CF141" s="38"/>
      <c r="CG141" s="38"/>
      <c r="CH141" s="38"/>
    </row>
    <row r="142" spans="1:86" x14ac:dyDescent="0.3">
      <c r="A142" s="146"/>
      <c r="B142" s="146"/>
      <c r="C142" s="146"/>
      <c r="D142" s="146"/>
      <c r="E142" s="38"/>
      <c r="F142" s="147" t="s">
        <v>208</v>
      </c>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c r="BO142" s="38">
        <v>117</v>
      </c>
      <c r="BP142" s="38"/>
      <c r="BQ142" s="38"/>
      <c r="BR142" s="38"/>
      <c r="BS142" s="38"/>
      <c r="BT142" s="38"/>
      <c r="BU142" s="38"/>
      <c r="BV142" s="38"/>
      <c r="BW142" s="38"/>
      <c r="BX142" s="38"/>
      <c r="BY142" s="38"/>
      <c r="BZ142" s="38"/>
      <c r="CA142" s="38"/>
      <c r="CB142" s="38"/>
      <c r="CC142" s="38"/>
      <c r="CD142" s="38"/>
      <c r="CE142" s="38"/>
      <c r="CF142" s="38"/>
      <c r="CG142" s="38"/>
      <c r="CH142" s="38"/>
    </row>
    <row r="143" spans="1:86" x14ac:dyDescent="0.3">
      <c r="A143" s="146"/>
      <c r="B143" s="146"/>
      <c r="C143" s="146"/>
      <c r="D143" s="146"/>
      <c r="E143" s="38"/>
      <c r="F143" s="147" t="s">
        <v>209</v>
      </c>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c r="BJ143" s="38"/>
      <c r="BK143" s="38"/>
      <c r="BL143" s="38"/>
      <c r="BM143" s="38"/>
      <c r="BN143" s="38"/>
      <c r="BO143" s="38"/>
      <c r="BP143" s="38">
        <v>113</v>
      </c>
      <c r="BQ143" s="38"/>
      <c r="BR143" s="38"/>
      <c r="BS143" s="38"/>
      <c r="BT143" s="38"/>
      <c r="BU143" s="38"/>
      <c r="BV143" s="38"/>
      <c r="BW143" s="38"/>
      <c r="BX143" s="38"/>
      <c r="BY143" s="38"/>
      <c r="BZ143" s="38"/>
      <c r="CA143" s="38"/>
      <c r="CB143" s="38"/>
      <c r="CC143" s="38"/>
      <c r="CD143" s="38"/>
      <c r="CE143" s="38"/>
      <c r="CF143" s="38"/>
      <c r="CG143" s="38"/>
      <c r="CH143" s="38"/>
    </row>
    <row r="144" spans="1:86" x14ac:dyDescent="0.3">
      <c r="A144" s="146"/>
      <c r="B144" s="146"/>
      <c r="C144" s="146"/>
      <c r="D144" s="146"/>
      <c r="E144" s="38"/>
      <c r="F144" s="147" t="s">
        <v>210</v>
      </c>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v>82</v>
      </c>
      <c r="BR144" s="38"/>
      <c r="BS144" s="38"/>
      <c r="BT144" s="38"/>
      <c r="BU144" s="38"/>
      <c r="BV144" s="38"/>
      <c r="BW144" s="38"/>
      <c r="BX144" s="38"/>
      <c r="BY144" s="38"/>
      <c r="BZ144" s="38"/>
      <c r="CA144" s="38"/>
      <c r="CB144" s="38"/>
      <c r="CC144" s="38"/>
      <c r="CD144" s="38"/>
      <c r="CE144" s="38"/>
      <c r="CF144" s="38"/>
      <c r="CG144" s="38"/>
      <c r="CH144" s="38"/>
    </row>
    <row r="145" spans="1:86" x14ac:dyDescent="0.3">
      <c r="A145" s="146"/>
      <c r="B145" s="146"/>
      <c r="C145" s="146"/>
      <c r="D145" s="146"/>
      <c r="E145" s="38"/>
      <c r="F145" s="147" t="s">
        <v>33</v>
      </c>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c r="BE145" s="38"/>
      <c r="BF145" s="38"/>
      <c r="BG145" s="38"/>
      <c r="BH145" s="38"/>
      <c r="BI145" s="38"/>
      <c r="BJ145" s="38"/>
      <c r="BK145" s="38"/>
      <c r="BL145" s="38"/>
      <c r="BM145" s="38"/>
      <c r="BN145" s="38"/>
      <c r="BO145" s="38"/>
      <c r="BP145" s="38"/>
      <c r="BQ145" s="38"/>
      <c r="BR145" s="38">
        <v>96</v>
      </c>
      <c r="BS145" s="38"/>
      <c r="BT145" s="38"/>
      <c r="BU145" s="38"/>
      <c r="BV145" s="38"/>
      <c r="BW145" s="38"/>
      <c r="BX145" s="38"/>
      <c r="BY145" s="38"/>
      <c r="BZ145" s="38"/>
      <c r="CA145" s="38"/>
      <c r="CB145" s="38"/>
      <c r="CC145" s="38"/>
      <c r="CD145" s="38"/>
      <c r="CE145" s="38"/>
      <c r="CF145" s="38"/>
      <c r="CG145" s="38"/>
      <c r="CH145" s="38"/>
    </row>
    <row r="146" spans="1:86" x14ac:dyDescent="0.3">
      <c r="A146" s="146"/>
      <c r="B146" s="146"/>
      <c r="C146" s="146"/>
      <c r="D146" s="146"/>
      <c r="E146" s="38"/>
      <c r="F146" s="147" t="s">
        <v>211</v>
      </c>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c r="BE146" s="38"/>
      <c r="BF146" s="38"/>
      <c r="BG146" s="38"/>
      <c r="BH146" s="38"/>
      <c r="BI146" s="38"/>
      <c r="BJ146" s="38"/>
      <c r="BK146" s="38"/>
      <c r="BL146" s="38"/>
      <c r="BM146" s="38"/>
      <c r="BN146" s="38"/>
      <c r="BO146" s="38"/>
      <c r="BP146" s="38"/>
      <c r="BQ146" s="38"/>
      <c r="BR146" s="38"/>
      <c r="BS146" s="38">
        <v>83</v>
      </c>
      <c r="BT146" s="38"/>
      <c r="BU146" s="38"/>
      <c r="BV146" s="38"/>
      <c r="BW146" s="38"/>
      <c r="BX146" s="38"/>
      <c r="BY146" s="38"/>
      <c r="BZ146" s="38"/>
      <c r="CA146" s="38"/>
      <c r="CB146" s="38"/>
      <c r="CC146" s="38"/>
      <c r="CD146" s="38"/>
      <c r="CE146" s="38"/>
      <c r="CF146" s="38"/>
      <c r="CG146" s="38"/>
      <c r="CH146" s="38"/>
    </row>
    <row r="147" spans="1:86" x14ac:dyDescent="0.3">
      <c r="A147" s="146"/>
      <c r="B147" s="146"/>
      <c r="C147" s="146"/>
      <c r="D147" s="146"/>
      <c r="E147" s="38"/>
      <c r="F147" s="147" t="s">
        <v>212</v>
      </c>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v>106</v>
      </c>
      <c r="BU147" s="38"/>
      <c r="BV147" s="38"/>
      <c r="BW147" s="38"/>
      <c r="BX147" s="38"/>
      <c r="BY147" s="38"/>
      <c r="BZ147" s="38"/>
      <c r="CA147" s="38"/>
      <c r="CB147" s="38"/>
      <c r="CC147" s="38"/>
      <c r="CD147" s="38"/>
      <c r="CE147" s="38"/>
      <c r="CF147" s="38"/>
      <c r="CG147" s="38"/>
      <c r="CH147" s="38"/>
    </row>
    <row r="148" spans="1:86" x14ac:dyDescent="0.3">
      <c r="A148" s="146"/>
      <c r="B148" s="146"/>
      <c r="C148" s="146"/>
      <c r="D148" s="146"/>
      <c r="E148" s="38"/>
      <c r="F148" s="147" t="s">
        <v>213</v>
      </c>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c r="BC148" s="38"/>
      <c r="BD148" s="38"/>
      <c r="BE148" s="38"/>
      <c r="BF148" s="38"/>
      <c r="BG148" s="38"/>
      <c r="BH148" s="38"/>
      <c r="BI148" s="38"/>
      <c r="BJ148" s="38"/>
      <c r="BK148" s="38"/>
      <c r="BL148" s="38"/>
      <c r="BM148" s="38"/>
      <c r="BN148" s="38"/>
      <c r="BO148" s="38"/>
      <c r="BP148" s="38"/>
      <c r="BQ148" s="38"/>
      <c r="BR148" s="38"/>
      <c r="BS148" s="38"/>
      <c r="BT148" s="38"/>
      <c r="BU148" s="38">
        <v>78</v>
      </c>
      <c r="BV148" s="38"/>
      <c r="BW148" s="38"/>
      <c r="BX148" s="38"/>
      <c r="BY148" s="38"/>
      <c r="BZ148" s="38"/>
      <c r="CA148" s="38"/>
      <c r="CB148" s="38"/>
      <c r="CC148" s="38"/>
      <c r="CD148" s="38"/>
      <c r="CE148" s="38"/>
      <c r="CF148" s="38"/>
      <c r="CG148" s="38"/>
      <c r="CH148" s="38"/>
    </row>
    <row r="149" spans="1:86" x14ac:dyDescent="0.3">
      <c r="A149" s="146"/>
      <c r="B149" s="146"/>
      <c r="C149" s="146"/>
      <c r="D149" s="146"/>
      <c r="E149" s="38"/>
      <c r="F149" s="147" t="s">
        <v>214</v>
      </c>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8"/>
      <c r="BF149" s="38"/>
      <c r="BG149" s="38"/>
      <c r="BH149" s="38"/>
      <c r="BI149" s="38"/>
      <c r="BJ149" s="38"/>
      <c r="BK149" s="38"/>
      <c r="BL149" s="38"/>
      <c r="BM149" s="38"/>
      <c r="BN149" s="38"/>
      <c r="BO149" s="38"/>
      <c r="BP149" s="38"/>
      <c r="BQ149" s="38"/>
      <c r="BR149" s="38"/>
      <c r="BS149" s="38"/>
      <c r="BT149" s="38"/>
      <c r="BU149" s="38"/>
      <c r="BV149" s="38">
        <v>79</v>
      </c>
      <c r="BW149" s="38"/>
      <c r="BX149" s="38"/>
      <c r="BY149" s="38"/>
      <c r="BZ149" s="38"/>
      <c r="CA149" s="38"/>
      <c r="CB149" s="38"/>
      <c r="CC149" s="38"/>
      <c r="CD149" s="38"/>
      <c r="CE149" s="38"/>
      <c r="CF149" s="38"/>
      <c r="CG149" s="38"/>
      <c r="CH149" s="38"/>
    </row>
    <row r="150" spans="1:86" x14ac:dyDescent="0.3">
      <c r="A150" s="146"/>
      <c r="B150" s="146"/>
      <c r="C150" s="146"/>
      <c r="D150" s="146"/>
      <c r="E150" s="38"/>
      <c r="F150" s="147" t="s">
        <v>199</v>
      </c>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c r="BC150" s="38"/>
      <c r="BD150" s="38"/>
      <c r="BE150" s="38"/>
      <c r="BF150" s="38"/>
      <c r="BG150" s="38"/>
      <c r="BH150" s="38"/>
      <c r="BI150" s="38"/>
      <c r="BJ150" s="38"/>
      <c r="BK150" s="38"/>
      <c r="BL150" s="38"/>
      <c r="BM150" s="38"/>
      <c r="BN150" s="38"/>
      <c r="BO150" s="38"/>
      <c r="BP150" s="38"/>
      <c r="BQ150" s="38"/>
      <c r="BR150" s="38"/>
      <c r="BS150" s="38"/>
      <c r="BT150" s="38"/>
      <c r="BU150" s="38"/>
      <c r="BV150" s="38"/>
      <c r="BW150" s="38">
        <v>121</v>
      </c>
      <c r="BX150" s="38"/>
      <c r="BY150" s="38"/>
      <c r="BZ150" s="38"/>
      <c r="CA150" s="38"/>
      <c r="CB150" s="38"/>
      <c r="CC150" s="38"/>
      <c r="CD150" s="38"/>
      <c r="CE150" s="38"/>
      <c r="CF150" s="38"/>
      <c r="CG150" s="38"/>
      <c r="CH150" s="38"/>
    </row>
    <row r="151" spans="1:86" x14ac:dyDescent="0.3">
      <c r="A151" s="146"/>
      <c r="B151" s="146"/>
      <c r="C151" s="146"/>
      <c r="D151" s="146"/>
      <c r="E151" s="38"/>
      <c r="F151" s="147" t="s">
        <v>215</v>
      </c>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c r="BC151" s="38"/>
      <c r="BD151" s="38"/>
      <c r="BE151" s="38"/>
      <c r="BF151" s="38"/>
      <c r="BG151" s="38"/>
      <c r="BH151" s="38"/>
      <c r="BI151" s="38"/>
      <c r="BJ151" s="38"/>
      <c r="BK151" s="38"/>
      <c r="BL151" s="38"/>
      <c r="BM151" s="38"/>
      <c r="BN151" s="38"/>
      <c r="BO151" s="38"/>
      <c r="BP151" s="38"/>
      <c r="BQ151" s="38"/>
      <c r="BR151" s="38"/>
      <c r="BS151" s="38"/>
      <c r="BT151" s="38"/>
      <c r="BU151" s="38"/>
      <c r="BV151" s="38"/>
      <c r="BW151" s="38"/>
      <c r="BX151" s="38">
        <v>88</v>
      </c>
      <c r="BY151" s="38"/>
      <c r="BZ151" s="38"/>
      <c r="CA151" s="38"/>
      <c r="CB151" s="38"/>
      <c r="CC151" s="38"/>
      <c r="CD151" s="38"/>
      <c r="CE151" s="38"/>
      <c r="CF151" s="38"/>
      <c r="CG151" s="38"/>
      <c r="CH151" s="38"/>
    </row>
    <row r="152" spans="1:86" x14ac:dyDescent="0.3">
      <c r="A152" s="146"/>
      <c r="B152" s="146"/>
      <c r="C152" s="146"/>
      <c r="D152" s="146"/>
      <c r="E152" s="38"/>
      <c r="F152" s="147" t="s">
        <v>216</v>
      </c>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38"/>
      <c r="BA152" s="38"/>
      <c r="BB152" s="38"/>
      <c r="BC152" s="38"/>
      <c r="BD152" s="38"/>
      <c r="BE152" s="38"/>
      <c r="BF152" s="38"/>
      <c r="BG152" s="38"/>
      <c r="BH152" s="38"/>
      <c r="BI152" s="38"/>
      <c r="BJ152" s="38"/>
      <c r="BK152" s="38"/>
      <c r="BL152" s="38"/>
      <c r="BM152" s="38"/>
      <c r="BN152" s="38"/>
      <c r="BO152" s="38"/>
      <c r="BP152" s="38"/>
      <c r="BQ152" s="38"/>
      <c r="BR152" s="38"/>
      <c r="BS152" s="38"/>
      <c r="BT152" s="38"/>
      <c r="BU152" s="38"/>
      <c r="BV152" s="38"/>
      <c r="BW152" s="38"/>
      <c r="BX152" s="38"/>
      <c r="BY152" s="38">
        <v>103</v>
      </c>
      <c r="BZ152" s="38"/>
      <c r="CA152" s="38"/>
      <c r="CB152" s="38"/>
      <c r="CC152" s="38"/>
      <c r="CD152" s="38"/>
      <c r="CE152" s="38"/>
      <c r="CF152" s="38"/>
      <c r="CG152" s="38"/>
      <c r="CH152" s="38"/>
    </row>
    <row r="153" spans="1:86" x14ac:dyDescent="0.3">
      <c r="A153" s="146"/>
      <c r="B153" s="146"/>
      <c r="C153" s="146"/>
      <c r="D153" s="146"/>
      <c r="E153" s="38"/>
      <c r="F153" s="147" t="s">
        <v>217</v>
      </c>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c r="BC153" s="38"/>
      <c r="BD153" s="38"/>
      <c r="BE153" s="38"/>
      <c r="BF153" s="38"/>
      <c r="BG153" s="38"/>
      <c r="BH153" s="38"/>
      <c r="BI153" s="38"/>
      <c r="BJ153" s="38"/>
      <c r="BK153" s="38"/>
      <c r="BL153" s="38"/>
      <c r="BM153" s="38"/>
      <c r="BN153" s="38"/>
      <c r="BO153" s="38"/>
      <c r="BP153" s="38"/>
      <c r="BQ153" s="38"/>
      <c r="BR153" s="38"/>
      <c r="BS153" s="38"/>
      <c r="BT153" s="38"/>
      <c r="BU153" s="38"/>
      <c r="BV153" s="38"/>
      <c r="BW153" s="38"/>
      <c r="BX153" s="38"/>
      <c r="BY153" s="38"/>
      <c r="BZ153" s="38">
        <v>87</v>
      </c>
      <c r="CA153" s="38"/>
      <c r="CB153" s="38"/>
      <c r="CC153" s="38"/>
      <c r="CD153" s="38"/>
      <c r="CE153" s="38"/>
      <c r="CF153" s="38"/>
      <c r="CG153" s="38"/>
      <c r="CH153" s="38"/>
    </row>
    <row r="154" spans="1:86" x14ac:dyDescent="0.3">
      <c r="A154" s="146"/>
      <c r="B154" s="146"/>
      <c r="C154" s="146"/>
      <c r="D154" s="146"/>
      <c r="E154" s="38"/>
      <c r="F154" s="147" t="s">
        <v>218</v>
      </c>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c r="BC154" s="38"/>
      <c r="BD154" s="38"/>
      <c r="BE154" s="38"/>
      <c r="BF154" s="38"/>
      <c r="BG154" s="38"/>
      <c r="BH154" s="38"/>
      <c r="BI154" s="38"/>
      <c r="BJ154" s="38"/>
      <c r="BK154" s="38"/>
      <c r="BL154" s="38"/>
      <c r="BM154" s="38"/>
      <c r="BN154" s="38"/>
      <c r="BO154" s="38"/>
      <c r="BP154" s="38"/>
      <c r="BQ154" s="38"/>
      <c r="BR154" s="38"/>
      <c r="BS154" s="38"/>
      <c r="BT154" s="38"/>
      <c r="BU154" s="38"/>
      <c r="BV154" s="38"/>
      <c r="BW154" s="38"/>
      <c r="BX154" s="38"/>
      <c r="BY154" s="38"/>
      <c r="BZ154" s="38"/>
      <c r="CA154" s="38">
        <v>84</v>
      </c>
      <c r="CB154" s="38"/>
      <c r="CC154" s="38"/>
      <c r="CD154" s="38"/>
      <c r="CE154" s="38"/>
      <c r="CF154" s="38"/>
      <c r="CG154" s="38"/>
      <c r="CH154" s="38"/>
    </row>
    <row r="155" spans="1:86" x14ac:dyDescent="0.3">
      <c r="A155" s="146"/>
      <c r="B155" s="146"/>
      <c r="C155" s="146"/>
      <c r="D155" s="146"/>
      <c r="E155" s="38"/>
      <c r="F155" s="147" t="s">
        <v>28</v>
      </c>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38"/>
      <c r="BA155" s="38"/>
      <c r="BB155" s="38"/>
      <c r="BC155" s="38"/>
      <c r="BD155" s="38"/>
      <c r="BE155" s="38"/>
      <c r="BF155" s="38"/>
      <c r="BG155" s="38"/>
      <c r="BH155" s="38"/>
      <c r="BI155" s="38"/>
      <c r="BJ155" s="38"/>
      <c r="BK155" s="38"/>
      <c r="BL155" s="38"/>
      <c r="BM155" s="38"/>
      <c r="BN155" s="38"/>
      <c r="BO155" s="38"/>
      <c r="BP155" s="38"/>
      <c r="BQ155" s="38"/>
      <c r="BR155" s="38"/>
      <c r="BS155" s="38"/>
      <c r="BT155" s="38"/>
      <c r="BU155" s="38"/>
      <c r="BV155" s="38"/>
      <c r="BW155" s="38"/>
      <c r="BX155" s="38"/>
      <c r="BY155" s="38"/>
      <c r="BZ155" s="38"/>
      <c r="CA155" s="38"/>
      <c r="CB155" s="38">
        <v>118</v>
      </c>
      <c r="CC155" s="38"/>
      <c r="CD155" s="38"/>
      <c r="CE155" s="38"/>
      <c r="CF155" s="38"/>
      <c r="CG155" s="38"/>
      <c r="CH155" s="38"/>
    </row>
    <row r="156" spans="1:86" x14ac:dyDescent="0.3">
      <c r="A156" s="146"/>
      <c r="B156" s="146"/>
      <c r="C156" s="146"/>
      <c r="D156" s="146"/>
      <c r="E156" s="38"/>
      <c r="F156" s="147" t="s">
        <v>219</v>
      </c>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38"/>
      <c r="BA156" s="38"/>
      <c r="BB156" s="38"/>
      <c r="BC156" s="38"/>
      <c r="BD156" s="38"/>
      <c r="BE156" s="38"/>
      <c r="BF156" s="38"/>
      <c r="BG156" s="38"/>
      <c r="BH156" s="38"/>
      <c r="BI156" s="38"/>
      <c r="BJ156" s="38"/>
      <c r="BK156" s="38"/>
      <c r="BL156" s="38"/>
      <c r="BM156" s="38"/>
      <c r="BN156" s="38"/>
      <c r="BO156" s="38"/>
      <c r="BP156" s="38"/>
      <c r="BQ156" s="38"/>
      <c r="BR156" s="38"/>
      <c r="BS156" s="38"/>
      <c r="BT156" s="38"/>
      <c r="BU156" s="38"/>
      <c r="BV156" s="38"/>
      <c r="BW156" s="38"/>
      <c r="BX156" s="38"/>
      <c r="BY156" s="38"/>
      <c r="BZ156" s="38"/>
      <c r="CA156" s="38"/>
      <c r="CB156" s="38"/>
      <c r="CC156" s="38">
        <v>98</v>
      </c>
      <c r="CD156" s="38"/>
      <c r="CE156" s="38"/>
      <c r="CF156" s="38"/>
      <c r="CG156" s="38"/>
      <c r="CH156" s="38"/>
    </row>
    <row r="157" spans="1:86" x14ac:dyDescent="0.3">
      <c r="A157" s="146"/>
      <c r="B157" s="146"/>
      <c r="C157" s="146"/>
      <c r="D157" s="146"/>
      <c r="E157" s="38"/>
      <c r="F157" s="147" t="s">
        <v>220</v>
      </c>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38"/>
      <c r="BA157" s="38"/>
      <c r="BB157" s="38"/>
      <c r="BC157" s="38"/>
      <c r="BD157" s="38"/>
      <c r="BE157" s="38"/>
      <c r="BF157" s="38"/>
      <c r="BG157" s="38"/>
      <c r="BH157" s="38"/>
      <c r="BI157" s="38"/>
      <c r="BJ157" s="38"/>
      <c r="BK157" s="38"/>
      <c r="BL157" s="38"/>
      <c r="BM157" s="38"/>
      <c r="BN157" s="38"/>
      <c r="BO157" s="38"/>
      <c r="BP157" s="38"/>
      <c r="BQ157" s="38"/>
      <c r="BR157" s="38"/>
      <c r="BS157" s="38"/>
      <c r="BT157" s="38"/>
      <c r="BU157" s="38"/>
      <c r="BV157" s="38"/>
      <c r="BW157" s="38"/>
      <c r="BX157" s="38"/>
      <c r="BY157" s="38"/>
      <c r="BZ157" s="38"/>
      <c r="CA157" s="38"/>
      <c r="CB157" s="38"/>
      <c r="CC157" s="38"/>
      <c r="CD157" s="38">
        <v>93</v>
      </c>
      <c r="CE157" s="38"/>
      <c r="CF157" s="38"/>
      <c r="CG157" s="38"/>
      <c r="CH157" s="38"/>
    </row>
    <row r="158" spans="1:86" x14ac:dyDescent="0.3">
      <c r="A158" s="146"/>
      <c r="B158" s="146"/>
      <c r="C158" s="146"/>
      <c r="D158" s="146"/>
      <c r="E158" s="38"/>
      <c r="F158" s="147" t="s">
        <v>221</v>
      </c>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8"/>
      <c r="BE158" s="38"/>
      <c r="BF158" s="38"/>
      <c r="BG158" s="38"/>
      <c r="BH158" s="38"/>
      <c r="BI158" s="38"/>
      <c r="BJ158" s="38"/>
      <c r="BK158" s="38"/>
      <c r="BL158" s="38"/>
      <c r="BM158" s="38"/>
      <c r="BN158" s="38"/>
      <c r="BO158" s="38"/>
      <c r="BP158" s="38"/>
      <c r="BQ158" s="38"/>
      <c r="BR158" s="38"/>
      <c r="BS158" s="38"/>
      <c r="BT158" s="38"/>
      <c r="BU158" s="38"/>
      <c r="BV158" s="38"/>
      <c r="BW158" s="38"/>
      <c r="BX158" s="38"/>
      <c r="BY158" s="38"/>
      <c r="BZ158" s="38"/>
      <c r="CA158" s="38"/>
      <c r="CB158" s="38"/>
      <c r="CC158" s="38"/>
      <c r="CD158" s="38"/>
      <c r="CE158" s="38">
        <v>109</v>
      </c>
      <c r="CF158" s="38"/>
      <c r="CG158" s="38"/>
      <c r="CH158" s="38"/>
    </row>
    <row r="159" spans="1:86" x14ac:dyDescent="0.3">
      <c r="A159" s="146"/>
      <c r="B159" s="146"/>
      <c r="C159" s="146"/>
      <c r="D159" s="146"/>
      <c r="E159" s="38"/>
      <c r="F159" s="147" t="s">
        <v>222</v>
      </c>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c r="BE159" s="38"/>
      <c r="BF159" s="38"/>
      <c r="BG159" s="38"/>
      <c r="BH159" s="38"/>
      <c r="BI159" s="38"/>
      <c r="BJ159" s="38"/>
      <c r="BK159" s="38"/>
      <c r="BL159" s="38"/>
      <c r="BM159" s="38"/>
      <c r="BN159" s="38"/>
      <c r="BO159" s="38"/>
      <c r="BP159" s="38"/>
      <c r="BQ159" s="38"/>
      <c r="BR159" s="38"/>
      <c r="BS159" s="38"/>
      <c r="BT159" s="38"/>
      <c r="BU159" s="38"/>
      <c r="BV159" s="38"/>
      <c r="BW159" s="38"/>
      <c r="BX159" s="38"/>
      <c r="BY159" s="38"/>
      <c r="BZ159" s="38"/>
      <c r="CA159" s="38"/>
      <c r="CB159" s="38"/>
      <c r="CC159" s="38"/>
      <c r="CD159" s="38"/>
      <c r="CE159" s="38"/>
      <c r="CF159" s="38">
        <v>97</v>
      </c>
      <c r="CG159" s="38"/>
      <c r="CH159" s="38"/>
    </row>
    <row r="160" spans="1:86" x14ac:dyDescent="0.3">
      <c r="A160" s="146"/>
      <c r="B160" s="146"/>
      <c r="C160" s="146"/>
      <c r="D160" s="146"/>
      <c r="E160" s="38"/>
      <c r="F160" s="147" t="s">
        <v>223</v>
      </c>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38"/>
      <c r="BA160" s="38"/>
      <c r="BB160" s="38"/>
      <c r="BC160" s="38"/>
      <c r="BD160" s="38"/>
      <c r="BE160" s="38"/>
      <c r="BF160" s="38"/>
      <c r="BG160" s="38"/>
      <c r="BH160" s="38"/>
      <c r="BI160" s="38"/>
      <c r="BJ160" s="38"/>
      <c r="BK160" s="38"/>
      <c r="BL160" s="38"/>
      <c r="BM160" s="38"/>
      <c r="BN160" s="38"/>
      <c r="BO160" s="38"/>
      <c r="BP160" s="38"/>
      <c r="BQ160" s="38"/>
      <c r="BR160" s="38"/>
      <c r="BS160" s="38"/>
      <c r="BT160" s="38"/>
      <c r="BU160" s="38"/>
      <c r="BV160" s="38"/>
      <c r="BW160" s="38"/>
      <c r="BX160" s="38"/>
      <c r="BY160" s="38"/>
      <c r="BZ160" s="38"/>
      <c r="CA160" s="38"/>
      <c r="CB160" s="38"/>
      <c r="CC160" s="38"/>
      <c r="CD160" s="38"/>
      <c r="CE160" s="38"/>
      <c r="CF160" s="38"/>
      <c r="CG160" s="38">
        <v>100</v>
      </c>
      <c r="CH160" s="38"/>
    </row>
    <row r="161" spans="1:86" x14ac:dyDescent="0.3">
      <c r="A161" s="146"/>
      <c r="B161" s="146"/>
      <c r="C161" s="146"/>
      <c r="D161" s="146"/>
      <c r="E161" s="38"/>
      <c r="F161" s="147" t="s">
        <v>224</v>
      </c>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38"/>
      <c r="BA161" s="38"/>
      <c r="BB161" s="38"/>
      <c r="BC161" s="38"/>
      <c r="BD161" s="38"/>
      <c r="BE161" s="38"/>
      <c r="BF161" s="38"/>
      <c r="BG161" s="38"/>
      <c r="BH161" s="38"/>
      <c r="BI161" s="38"/>
      <c r="BJ161" s="38"/>
      <c r="BK161" s="38"/>
      <c r="BL161" s="38"/>
      <c r="BM161" s="38"/>
      <c r="BN161" s="38"/>
      <c r="BO161" s="38"/>
      <c r="BP161" s="38"/>
      <c r="BQ161" s="38"/>
      <c r="BR161" s="38"/>
      <c r="BS161" s="38"/>
      <c r="BT161" s="38"/>
      <c r="BU161" s="38"/>
      <c r="BV161" s="38"/>
      <c r="BW161" s="38"/>
      <c r="BX161" s="38"/>
      <c r="BY161" s="38"/>
      <c r="BZ161" s="38"/>
      <c r="CA161" s="38"/>
      <c r="CB161" s="38"/>
      <c r="CC161" s="38"/>
      <c r="CD161" s="38"/>
      <c r="CE161" s="38"/>
      <c r="CF161" s="38"/>
      <c r="CG161" s="38"/>
      <c r="CH161" s="38">
        <v>104</v>
      </c>
    </row>
    <row r="162" spans="1:86" x14ac:dyDescent="0.3">
      <c r="A162" s="146"/>
      <c r="B162" s="146"/>
      <c r="C162" s="146"/>
      <c r="D162" s="146"/>
      <c r="E162" s="146"/>
      <c r="F162" s="147" t="s">
        <v>231</v>
      </c>
      <c r="G162" s="146"/>
      <c r="H162" s="146"/>
      <c r="I162" s="146"/>
      <c r="J162" s="146"/>
      <c r="K162" s="146"/>
      <c r="L162" s="146"/>
      <c r="M162" s="146"/>
      <c r="N162" s="146"/>
      <c r="O162" s="146"/>
      <c r="P162" s="146"/>
      <c r="Q162" s="146"/>
      <c r="R162" s="38">
        <v>127</v>
      </c>
      <c r="S162" s="146"/>
      <c r="T162" s="146"/>
      <c r="U162" s="146"/>
      <c r="V162" s="146"/>
      <c r="W162" s="146"/>
      <c r="X162" s="146"/>
      <c r="Y162" s="146"/>
      <c r="Z162" s="146"/>
      <c r="AJ162" s="146"/>
      <c r="AK162" s="146"/>
      <c r="AL162" s="146"/>
      <c r="AM162" s="146"/>
      <c r="AN162" s="146"/>
      <c r="AO162" s="146"/>
      <c r="AP162" s="146"/>
      <c r="AQ162" s="146"/>
      <c r="AR162" s="146"/>
      <c r="AS162" s="146"/>
      <c r="AT162" s="146"/>
      <c r="AU162" s="146"/>
      <c r="AV162" s="146"/>
      <c r="AW162" s="146"/>
      <c r="AX162" s="146"/>
      <c r="AY162" s="146"/>
      <c r="AZ162" s="146"/>
      <c r="BA162" s="146"/>
      <c r="BB162" s="146"/>
      <c r="BC162" s="146"/>
      <c r="BD162" s="146"/>
      <c r="BE162" s="146"/>
      <c r="BF162" s="146"/>
      <c r="BG162" s="146"/>
    </row>
    <row r="163" spans="1:86" x14ac:dyDescent="0.3">
      <c r="A163" s="146"/>
      <c r="B163" s="146"/>
      <c r="C163" s="146"/>
      <c r="D163" s="146"/>
      <c r="E163" s="146"/>
      <c r="F163" s="146"/>
      <c r="G163" s="146"/>
      <c r="H163" s="146"/>
      <c r="I163" s="146"/>
      <c r="J163" s="146"/>
      <c r="K163" s="146"/>
      <c r="L163" s="146"/>
      <c r="M163" s="146"/>
      <c r="N163" s="146"/>
      <c r="O163" s="146"/>
      <c r="P163" s="146"/>
      <c r="Q163" s="146"/>
      <c r="R163" s="146"/>
      <c r="S163" s="146"/>
      <c r="T163" s="146"/>
      <c r="U163" s="146"/>
      <c r="V163" s="146"/>
      <c r="W163" s="146"/>
      <c r="X163" s="146"/>
      <c r="Y163" s="146"/>
      <c r="Z163" s="146"/>
      <c r="AJ163" s="146"/>
      <c r="AK163" s="146"/>
      <c r="AL163" s="146"/>
      <c r="AM163" s="146"/>
      <c r="AN163" s="146"/>
      <c r="AO163" s="146"/>
      <c r="AP163" s="146"/>
      <c r="AQ163" s="146"/>
      <c r="AR163" s="146"/>
      <c r="AS163" s="146"/>
      <c r="AT163" s="146"/>
      <c r="AU163" s="146"/>
      <c r="AV163" s="146"/>
      <c r="AW163" s="146"/>
      <c r="AX163" s="146"/>
      <c r="AY163" s="146"/>
      <c r="AZ163" s="146"/>
      <c r="BA163" s="146"/>
      <c r="BB163" s="146"/>
      <c r="BC163" s="146"/>
      <c r="BD163" s="146"/>
      <c r="BE163" s="146"/>
      <c r="BF163" s="146"/>
      <c r="BG163" s="146"/>
    </row>
    <row r="164" spans="1:86" x14ac:dyDescent="0.3">
      <c r="A164" s="146"/>
      <c r="B164" s="146"/>
      <c r="C164" s="146"/>
      <c r="D164" s="146"/>
      <c r="E164" s="146"/>
      <c r="F164" s="146"/>
      <c r="G164" s="146"/>
      <c r="H164" s="146"/>
      <c r="I164" s="146"/>
      <c r="J164" s="146"/>
      <c r="K164" s="146"/>
      <c r="L164" s="146"/>
      <c r="M164" s="146"/>
      <c r="N164" s="146"/>
      <c r="O164" s="146"/>
      <c r="P164" s="146"/>
      <c r="Q164" s="146"/>
      <c r="R164" s="146"/>
      <c r="S164" s="146"/>
      <c r="T164" s="146"/>
      <c r="U164" s="146"/>
      <c r="V164" s="146"/>
      <c r="W164" s="146"/>
      <c r="X164" s="146"/>
      <c r="Y164" s="146"/>
      <c r="Z164" s="146"/>
      <c r="AJ164" s="146"/>
      <c r="AK164" s="146"/>
      <c r="AL164" s="146"/>
      <c r="AM164" s="146"/>
      <c r="AN164" s="146"/>
      <c r="AO164" s="146"/>
      <c r="AP164" s="146"/>
      <c r="AQ164" s="146"/>
      <c r="AR164" s="146"/>
      <c r="AS164" s="146"/>
      <c r="AT164" s="146"/>
      <c r="AU164" s="146"/>
      <c r="AV164" s="146"/>
      <c r="AW164" s="146"/>
      <c r="AX164" s="146"/>
      <c r="AY164" s="146"/>
      <c r="AZ164" s="146"/>
      <c r="BA164" s="146"/>
      <c r="BB164" s="146"/>
      <c r="BC164" s="146"/>
      <c r="BD164" s="146"/>
      <c r="BE164" s="146"/>
      <c r="BF164" s="146"/>
      <c r="BG164" s="146"/>
    </row>
    <row r="165" spans="1:86" x14ac:dyDescent="0.3">
      <c r="A165" s="146"/>
      <c r="B165" s="146"/>
      <c r="C165" s="146"/>
      <c r="D165" s="146"/>
      <c r="E165" s="146"/>
      <c r="F165" s="146"/>
      <c r="G165" s="146"/>
      <c r="H165" s="146"/>
      <c r="I165" s="146"/>
      <c r="J165" s="146"/>
      <c r="K165" s="146"/>
      <c r="L165" s="146"/>
      <c r="M165" s="146"/>
      <c r="N165" s="146"/>
      <c r="O165" s="146"/>
      <c r="P165" s="146"/>
      <c r="Q165" s="146"/>
      <c r="R165" s="146"/>
      <c r="S165" s="146"/>
      <c r="T165" s="146"/>
      <c r="U165" s="146"/>
      <c r="V165" s="146"/>
      <c r="W165" s="146"/>
      <c r="X165" s="146"/>
      <c r="Y165" s="146"/>
      <c r="Z165" s="146"/>
      <c r="AJ165" s="146"/>
      <c r="AK165" s="146"/>
      <c r="AL165" s="146"/>
      <c r="AM165" s="146"/>
      <c r="AN165" s="146"/>
      <c r="AO165" s="146"/>
      <c r="AP165" s="146"/>
      <c r="AQ165" s="146"/>
      <c r="AR165" s="146"/>
      <c r="AS165" s="146"/>
      <c r="AT165" s="146"/>
      <c r="AU165" s="146"/>
      <c r="AV165" s="146"/>
      <c r="AW165" s="146"/>
      <c r="AX165" s="146"/>
      <c r="AY165" s="146"/>
      <c r="AZ165" s="146"/>
      <c r="BA165" s="146"/>
      <c r="BB165" s="146"/>
      <c r="BC165" s="146"/>
      <c r="BD165" s="146"/>
      <c r="BE165" s="146"/>
      <c r="BF165" s="146"/>
      <c r="BG165" s="146"/>
    </row>
    <row r="166" spans="1:86" x14ac:dyDescent="0.3">
      <c r="A166" s="146"/>
      <c r="B166" s="146"/>
      <c r="C166" s="146"/>
      <c r="D166" s="146"/>
      <c r="E166" s="146"/>
      <c r="F166" s="146"/>
      <c r="G166" s="146"/>
      <c r="H166" s="146"/>
      <c r="I166" s="146"/>
      <c r="J166" s="146"/>
      <c r="K166" s="146"/>
      <c r="L166" s="146"/>
      <c r="M166" s="146"/>
      <c r="N166" s="146"/>
      <c r="O166" s="146"/>
      <c r="P166" s="146"/>
      <c r="Q166" s="146"/>
      <c r="R166" s="146"/>
      <c r="S166" s="146"/>
      <c r="T166" s="146"/>
      <c r="U166" s="146"/>
      <c r="V166" s="146"/>
      <c r="W166" s="146"/>
      <c r="X166" s="146"/>
      <c r="Y166" s="146"/>
      <c r="Z166" s="146"/>
      <c r="AJ166" s="146"/>
      <c r="AK166" s="146"/>
      <c r="AL166" s="146"/>
      <c r="AM166" s="146"/>
      <c r="AN166" s="146"/>
      <c r="AO166" s="146"/>
      <c r="AP166" s="146"/>
      <c r="AQ166" s="146"/>
      <c r="AR166" s="146"/>
      <c r="AS166" s="146"/>
      <c r="AT166" s="146"/>
      <c r="AU166" s="146"/>
      <c r="AV166" s="146"/>
      <c r="AW166" s="146"/>
      <c r="AX166" s="146"/>
      <c r="AY166" s="146"/>
      <c r="AZ166" s="146"/>
      <c r="BA166" s="146"/>
      <c r="BB166" s="146"/>
      <c r="BC166" s="146"/>
      <c r="BD166" s="146"/>
      <c r="BE166" s="146"/>
      <c r="BF166" s="146"/>
      <c r="BG166" s="146"/>
    </row>
    <row r="167" spans="1:86" x14ac:dyDescent="0.3">
      <c r="A167" s="146"/>
      <c r="B167" s="146"/>
      <c r="C167" s="146"/>
      <c r="D167" s="146"/>
      <c r="E167" s="146"/>
      <c r="F167" s="146"/>
      <c r="G167" s="146"/>
      <c r="H167" s="146"/>
      <c r="I167" s="146"/>
      <c r="J167" s="146"/>
      <c r="K167" s="146"/>
      <c r="L167" s="146"/>
      <c r="M167" s="146"/>
      <c r="N167" s="146"/>
      <c r="O167" s="146"/>
      <c r="P167" s="146"/>
      <c r="Q167" s="146"/>
      <c r="R167" s="146"/>
      <c r="S167" s="146"/>
      <c r="T167" s="146"/>
      <c r="U167" s="146"/>
      <c r="V167" s="146"/>
      <c r="W167" s="146"/>
      <c r="X167" s="146"/>
      <c r="Y167" s="146"/>
      <c r="Z167" s="146"/>
      <c r="AJ167" s="146"/>
      <c r="AK167" s="146"/>
      <c r="AL167" s="146"/>
      <c r="AM167" s="146"/>
      <c r="AN167" s="146"/>
      <c r="AO167" s="146"/>
      <c r="AP167" s="146"/>
      <c r="AQ167" s="146"/>
      <c r="AR167" s="146"/>
      <c r="AS167" s="146"/>
      <c r="AT167" s="146"/>
      <c r="AU167" s="146"/>
      <c r="AV167" s="146"/>
      <c r="AW167" s="146"/>
      <c r="AX167" s="146"/>
      <c r="AY167" s="146"/>
      <c r="AZ167" s="146"/>
      <c r="BA167" s="146"/>
      <c r="BB167" s="146"/>
      <c r="BC167" s="146"/>
      <c r="BD167" s="146"/>
      <c r="BE167" s="146"/>
      <c r="BF167" s="146"/>
      <c r="BG167" s="146"/>
    </row>
    <row r="168" spans="1:86" x14ac:dyDescent="0.3">
      <c r="A168" s="146"/>
      <c r="B168" s="146"/>
      <c r="C168" s="146"/>
      <c r="D168" s="146"/>
      <c r="E168" s="146"/>
      <c r="F168" s="146"/>
      <c r="G168" s="146"/>
      <c r="H168" s="146"/>
      <c r="I168" s="146"/>
      <c r="J168" s="146"/>
      <c r="K168" s="146"/>
      <c r="L168" s="146"/>
      <c r="M168" s="146"/>
      <c r="N168" s="146"/>
      <c r="O168" s="146"/>
      <c r="P168" s="146"/>
      <c r="Q168" s="146"/>
      <c r="R168" s="146"/>
      <c r="S168" s="146"/>
      <c r="T168" s="146"/>
      <c r="U168" s="146"/>
      <c r="V168" s="146"/>
      <c r="W168" s="146"/>
      <c r="X168" s="146"/>
      <c r="Y168" s="146"/>
      <c r="Z168" s="146"/>
      <c r="AJ168" s="146"/>
      <c r="AK168" s="146"/>
      <c r="AL168" s="146"/>
      <c r="AM168" s="146"/>
      <c r="AN168" s="146"/>
      <c r="AO168" s="146"/>
      <c r="AP168" s="146"/>
      <c r="AQ168" s="146"/>
      <c r="AR168" s="146"/>
      <c r="AS168" s="146"/>
      <c r="AT168" s="146"/>
      <c r="AU168" s="146"/>
      <c r="AV168" s="146"/>
      <c r="AW168" s="146"/>
      <c r="AX168" s="146"/>
      <c r="AY168" s="146"/>
      <c r="AZ168" s="146"/>
      <c r="BA168" s="146"/>
      <c r="BB168" s="146"/>
      <c r="BC168" s="146"/>
      <c r="BD168" s="146"/>
      <c r="BE168" s="146"/>
      <c r="BF168" s="146"/>
      <c r="BG168" s="146"/>
    </row>
    <row r="169" spans="1:86" x14ac:dyDescent="0.3">
      <c r="A169" s="146"/>
      <c r="B169" s="146"/>
      <c r="C169" s="146"/>
      <c r="D169" s="146"/>
      <c r="E169" s="146"/>
      <c r="F169" s="146"/>
      <c r="G169" s="146"/>
      <c r="H169" s="146"/>
      <c r="I169" s="146"/>
      <c r="J169" s="146"/>
      <c r="K169" s="146"/>
      <c r="L169" s="146"/>
      <c r="M169" s="146"/>
      <c r="N169" s="146"/>
      <c r="O169" s="146"/>
      <c r="P169" s="146"/>
      <c r="Q169" s="146"/>
      <c r="R169" s="146"/>
      <c r="S169" s="146"/>
      <c r="T169" s="146"/>
      <c r="U169" s="146"/>
      <c r="V169" s="146"/>
      <c r="W169" s="146"/>
      <c r="X169" s="146"/>
      <c r="Y169" s="146"/>
      <c r="Z169" s="146"/>
      <c r="AJ169" s="146"/>
      <c r="AK169" s="146"/>
      <c r="AL169" s="146"/>
      <c r="AM169" s="146"/>
      <c r="AN169" s="146"/>
      <c r="AO169" s="146"/>
      <c r="AP169" s="146"/>
      <c r="AQ169" s="146"/>
      <c r="AR169" s="146"/>
      <c r="AS169" s="146"/>
      <c r="AT169" s="146"/>
      <c r="AU169" s="146"/>
      <c r="AV169" s="146"/>
      <c r="AW169" s="146"/>
      <c r="AX169" s="146"/>
      <c r="AY169" s="146"/>
      <c r="AZ169" s="146"/>
      <c r="BA169" s="146"/>
      <c r="BB169" s="146"/>
      <c r="BC169" s="146"/>
      <c r="BD169" s="146"/>
      <c r="BE169" s="146"/>
      <c r="BF169" s="146"/>
      <c r="BG169" s="146"/>
    </row>
    <row r="170" spans="1:86" x14ac:dyDescent="0.3">
      <c r="A170" s="146"/>
      <c r="B170" s="146"/>
      <c r="C170" s="146"/>
      <c r="D170" s="146"/>
      <c r="E170" s="146"/>
      <c r="F170" s="146"/>
      <c r="G170" s="146"/>
      <c r="H170" s="146"/>
      <c r="I170" s="146"/>
      <c r="J170" s="146"/>
      <c r="K170" s="146"/>
      <c r="L170" s="146"/>
      <c r="M170" s="146"/>
      <c r="N170" s="146"/>
      <c r="O170" s="146"/>
      <c r="P170" s="146"/>
      <c r="Q170" s="146"/>
      <c r="R170" s="146"/>
      <c r="S170" s="146"/>
      <c r="T170" s="146"/>
      <c r="U170" s="146"/>
      <c r="V170" s="146"/>
      <c r="W170" s="146"/>
      <c r="X170" s="146"/>
      <c r="Y170" s="146"/>
      <c r="Z170" s="146"/>
      <c r="AJ170" s="146"/>
      <c r="AK170" s="146"/>
      <c r="AL170" s="146"/>
      <c r="AM170" s="146"/>
      <c r="AN170" s="146"/>
      <c r="AO170" s="146"/>
      <c r="AP170" s="146"/>
      <c r="AQ170" s="146"/>
      <c r="AR170" s="146"/>
      <c r="AS170" s="146"/>
      <c r="AT170" s="146"/>
      <c r="AU170" s="146"/>
      <c r="AV170" s="146"/>
      <c r="AW170" s="146"/>
      <c r="AX170" s="146"/>
      <c r="AY170" s="146"/>
      <c r="AZ170" s="146"/>
      <c r="BA170" s="146"/>
      <c r="BB170" s="146"/>
      <c r="BC170" s="146"/>
      <c r="BD170" s="146"/>
      <c r="BE170" s="146"/>
      <c r="BF170" s="146"/>
      <c r="BG170" s="146"/>
    </row>
    <row r="171" spans="1:86" x14ac:dyDescent="0.3">
      <c r="A171" s="146"/>
      <c r="B171" s="146"/>
      <c r="C171" s="146"/>
      <c r="D171" s="146"/>
      <c r="E171" s="146"/>
      <c r="F171" s="146"/>
      <c r="G171" s="146"/>
      <c r="H171" s="146"/>
      <c r="I171" s="146"/>
      <c r="J171" s="146"/>
      <c r="K171" s="146"/>
      <c r="L171" s="146"/>
      <c r="M171" s="146"/>
      <c r="N171" s="146"/>
      <c r="O171" s="146"/>
      <c r="P171" s="146"/>
      <c r="Q171" s="146"/>
      <c r="R171" s="146"/>
      <c r="S171" s="146"/>
      <c r="T171" s="146"/>
      <c r="U171" s="146"/>
      <c r="V171" s="146"/>
      <c r="W171" s="146"/>
      <c r="X171" s="146"/>
      <c r="Y171" s="146"/>
      <c r="Z171" s="146"/>
      <c r="AJ171" s="146"/>
      <c r="AK171" s="146"/>
      <c r="AL171" s="146"/>
      <c r="AM171" s="146"/>
      <c r="AN171" s="146"/>
      <c r="AO171" s="146"/>
      <c r="AP171" s="146"/>
      <c r="AQ171" s="146"/>
      <c r="AR171" s="146"/>
      <c r="AS171" s="146"/>
      <c r="AT171" s="146"/>
      <c r="AU171" s="146"/>
      <c r="AV171" s="146"/>
      <c r="AW171" s="146"/>
      <c r="AX171" s="146"/>
      <c r="AY171" s="146"/>
      <c r="AZ171" s="146"/>
      <c r="BA171" s="146"/>
      <c r="BB171" s="146"/>
      <c r="BC171" s="146"/>
      <c r="BD171" s="146"/>
      <c r="BE171" s="146"/>
      <c r="BF171" s="146"/>
      <c r="BG171" s="146"/>
    </row>
    <row r="172" spans="1:86" x14ac:dyDescent="0.3">
      <c r="A172" s="146"/>
      <c r="B172" s="146"/>
      <c r="C172" s="146"/>
      <c r="D172" s="146"/>
      <c r="E172" s="146"/>
      <c r="F172" s="146"/>
      <c r="G172" s="146"/>
      <c r="H172" s="146"/>
      <c r="I172" s="146"/>
      <c r="J172" s="146"/>
      <c r="K172" s="146"/>
      <c r="L172" s="146"/>
      <c r="M172" s="146"/>
      <c r="N172" s="146"/>
      <c r="O172" s="146"/>
      <c r="P172" s="146"/>
      <c r="Q172" s="146"/>
      <c r="R172" s="146"/>
      <c r="S172" s="146"/>
      <c r="T172" s="146"/>
      <c r="U172" s="146"/>
      <c r="V172" s="146"/>
      <c r="W172" s="146"/>
      <c r="X172" s="146"/>
      <c r="Y172" s="146"/>
      <c r="Z172" s="146"/>
      <c r="AJ172" s="146"/>
      <c r="AK172" s="146"/>
      <c r="AL172" s="146"/>
      <c r="AM172" s="146"/>
      <c r="AN172" s="146"/>
      <c r="AO172" s="146"/>
      <c r="AP172" s="146"/>
      <c r="AQ172" s="146"/>
      <c r="AR172" s="146"/>
      <c r="AS172" s="146"/>
      <c r="AT172" s="146"/>
      <c r="AU172" s="146"/>
      <c r="AV172" s="146"/>
      <c r="AW172" s="146"/>
      <c r="AX172" s="146"/>
      <c r="AY172" s="146"/>
      <c r="AZ172" s="146"/>
      <c r="BA172" s="146"/>
      <c r="BB172" s="146"/>
      <c r="BC172" s="146"/>
      <c r="BD172" s="146"/>
      <c r="BE172" s="146"/>
      <c r="BF172" s="146"/>
      <c r="BG172" s="146"/>
    </row>
    <row r="173" spans="1:86" x14ac:dyDescent="0.3">
      <c r="A173" s="146"/>
      <c r="B173" s="146"/>
      <c r="C173" s="146"/>
      <c r="D173" s="146"/>
      <c r="E173" s="146"/>
      <c r="F173" s="146"/>
      <c r="G173" s="146"/>
      <c r="H173" s="146"/>
      <c r="I173" s="146"/>
      <c r="J173" s="146"/>
      <c r="K173" s="146"/>
      <c r="L173" s="146"/>
      <c r="M173" s="146"/>
      <c r="N173" s="146"/>
      <c r="O173" s="146"/>
      <c r="P173" s="146"/>
      <c r="Q173" s="146"/>
      <c r="R173" s="146"/>
      <c r="S173" s="146"/>
      <c r="T173" s="146"/>
      <c r="U173" s="146"/>
      <c r="V173" s="146"/>
      <c r="W173" s="146"/>
      <c r="X173" s="146"/>
      <c r="Y173" s="146"/>
      <c r="Z173" s="146"/>
      <c r="AJ173" s="146"/>
      <c r="AK173" s="146"/>
      <c r="AL173" s="146"/>
      <c r="AM173" s="146"/>
      <c r="AN173" s="146"/>
      <c r="AO173" s="146"/>
      <c r="AP173" s="146"/>
      <c r="AQ173" s="146"/>
      <c r="AR173" s="146"/>
      <c r="AS173" s="146"/>
      <c r="AT173" s="146"/>
      <c r="AU173" s="146"/>
      <c r="AV173" s="146"/>
      <c r="AW173" s="146"/>
      <c r="AX173" s="146"/>
      <c r="AY173" s="146"/>
      <c r="AZ173" s="146"/>
      <c r="BA173" s="146"/>
      <c r="BB173" s="146"/>
      <c r="BC173" s="146"/>
      <c r="BD173" s="146"/>
      <c r="BE173" s="146"/>
      <c r="BF173" s="146"/>
      <c r="BG173" s="146"/>
    </row>
    <row r="174" spans="1:86" x14ac:dyDescent="0.3">
      <c r="A174" s="146"/>
      <c r="B174" s="146"/>
      <c r="C174" s="146"/>
      <c r="D174" s="146"/>
      <c r="E174" s="146"/>
      <c r="F174" s="146"/>
      <c r="G174" s="146"/>
      <c r="H174" s="146"/>
      <c r="I174" s="146"/>
      <c r="J174" s="146"/>
      <c r="K174" s="146"/>
      <c r="L174" s="146"/>
      <c r="M174" s="146"/>
      <c r="N174" s="146"/>
      <c r="O174" s="146"/>
      <c r="P174" s="146"/>
      <c r="Q174" s="146"/>
      <c r="R174" s="146"/>
      <c r="S174" s="146"/>
      <c r="T174" s="146"/>
      <c r="U174" s="146"/>
      <c r="V174" s="146"/>
      <c r="W174" s="146"/>
      <c r="X174" s="146"/>
      <c r="Y174" s="146"/>
      <c r="Z174" s="146"/>
      <c r="AJ174" s="146"/>
      <c r="AK174" s="146"/>
      <c r="AL174" s="146"/>
      <c r="AM174" s="146"/>
      <c r="AN174" s="146"/>
      <c r="AO174" s="146"/>
      <c r="AP174" s="146"/>
      <c r="AQ174" s="146"/>
      <c r="AR174" s="146"/>
      <c r="AS174" s="146"/>
      <c r="AT174" s="146"/>
      <c r="AU174" s="146"/>
      <c r="AV174" s="146"/>
      <c r="AW174" s="146"/>
      <c r="AX174" s="146"/>
      <c r="AY174" s="146"/>
      <c r="AZ174" s="146"/>
      <c r="BA174" s="146"/>
      <c r="BB174" s="146"/>
      <c r="BC174" s="146"/>
      <c r="BD174" s="146"/>
      <c r="BE174" s="146"/>
      <c r="BF174" s="146"/>
      <c r="BG174" s="146"/>
    </row>
    <row r="175" spans="1:86" x14ac:dyDescent="0.3">
      <c r="A175" s="146"/>
      <c r="B175" s="146"/>
      <c r="C175" s="146"/>
      <c r="D175" s="146"/>
      <c r="E175" s="146"/>
      <c r="F175" s="146"/>
      <c r="G175" s="146"/>
      <c r="H175" s="146"/>
      <c r="I175" s="146"/>
      <c r="J175" s="146"/>
      <c r="K175" s="146"/>
      <c r="L175" s="146"/>
      <c r="M175" s="146"/>
      <c r="N175" s="146"/>
      <c r="O175" s="146"/>
      <c r="P175" s="146"/>
      <c r="Q175" s="146"/>
      <c r="R175" s="146"/>
      <c r="S175" s="146"/>
      <c r="T175" s="146"/>
      <c r="U175" s="146"/>
      <c r="V175" s="146"/>
      <c r="W175" s="146"/>
      <c r="X175" s="146"/>
      <c r="Y175" s="146"/>
      <c r="Z175" s="146"/>
      <c r="AJ175" s="146"/>
      <c r="AK175" s="146"/>
      <c r="AL175" s="146"/>
      <c r="AM175" s="146"/>
      <c r="AN175" s="146"/>
      <c r="AO175" s="146"/>
      <c r="AP175" s="146"/>
      <c r="AQ175" s="146"/>
      <c r="AR175" s="146"/>
      <c r="AS175" s="146"/>
      <c r="AT175" s="146"/>
      <c r="AU175" s="146"/>
      <c r="AV175" s="146"/>
      <c r="AW175" s="146"/>
      <c r="AX175" s="146"/>
      <c r="AY175" s="146"/>
      <c r="AZ175" s="146"/>
      <c r="BA175" s="146"/>
      <c r="BB175" s="146"/>
      <c r="BC175" s="146"/>
      <c r="BD175" s="146"/>
      <c r="BE175" s="146"/>
      <c r="BF175" s="146"/>
      <c r="BG175" s="146"/>
    </row>
    <row r="176" spans="1:86" x14ac:dyDescent="0.3">
      <c r="A176" s="146"/>
      <c r="B176" s="146"/>
      <c r="C176" s="146"/>
      <c r="D176" s="146"/>
      <c r="E176" s="146"/>
      <c r="F176" s="146"/>
      <c r="G176" s="146"/>
      <c r="H176" s="146"/>
      <c r="I176" s="146"/>
      <c r="J176" s="146"/>
      <c r="K176" s="146"/>
      <c r="L176" s="146"/>
      <c r="M176" s="146"/>
      <c r="N176" s="146"/>
      <c r="O176" s="146"/>
      <c r="P176" s="146"/>
      <c r="Q176" s="146"/>
      <c r="R176" s="146"/>
      <c r="S176" s="146"/>
      <c r="T176" s="146"/>
      <c r="U176" s="146"/>
      <c r="V176" s="146"/>
      <c r="W176" s="146"/>
      <c r="X176" s="146"/>
      <c r="Y176" s="146"/>
      <c r="Z176" s="146"/>
      <c r="AJ176" s="146"/>
      <c r="AK176" s="146"/>
      <c r="AL176" s="146"/>
      <c r="AM176" s="146"/>
      <c r="AN176" s="146"/>
      <c r="AO176" s="146"/>
      <c r="AP176" s="146"/>
      <c r="AQ176" s="146"/>
      <c r="AR176" s="146"/>
      <c r="AS176" s="146"/>
      <c r="AT176" s="146"/>
      <c r="AU176" s="146"/>
      <c r="AV176" s="146"/>
      <c r="AW176" s="146"/>
      <c r="AX176" s="146"/>
      <c r="AY176" s="146"/>
      <c r="AZ176" s="146"/>
      <c r="BA176" s="146"/>
      <c r="BB176" s="146"/>
      <c r="BC176" s="146"/>
      <c r="BD176" s="146"/>
      <c r="BE176" s="146"/>
      <c r="BF176" s="146"/>
      <c r="BG176" s="146"/>
    </row>
    <row r="177" spans="1:59" x14ac:dyDescent="0.3">
      <c r="A177" s="146"/>
      <c r="B177" s="146"/>
      <c r="C177" s="146"/>
      <c r="D177" s="146"/>
      <c r="E177" s="146"/>
      <c r="F177" s="146"/>
      <c r="G177" s="146"/>
      <c r="H177" s="146"/>
      <c r="I177" s="146"/>
      <c r="J177" s="146"/>
      <c r="K177" s="146"/>
      <c r="L177" s="146"/>
      <c r="M177" s="146"/>
      <c r="N177" s="146"/>
      <c r="O177" s="146"/>
      <c r="P177" s="146"/>
      <c r="Q177" s="146"/>
      <c r="R177" s="146"/>
      <c r="S177" s="146"/>
      <c r="T177" s="146"/>
      <c r="U177" s="146"/>
      <c r="V177" s="146"/>
      <c r="W177" s="146"/>
      <c r="X177" s="146"/>
      <c r="Y177" s="146"/>
      <c r="Z177" s="146"/>
      <c r="AJ177" s="146"/>
      <c r="AK177" s="146"/>
      <c r="AL177" s="146"/>
      <c r="AM177" s="146"/>
      <c r="AN177" s="146"/>
      <c r="AO177" s="146"/>
      <c r="AP177" s="146"/>
      <c r="AQ177" s="146"/>
      <c r="AR177" s="146"/>
      <c r="AS177" s="146"/>
      <c r="AT177" s="146"/>
      <c r="AU177" s="146"/>
      <c r="AV177" s="146"/>
      <c r="AW177" s="146"/>
      <c r="AX177" s="146"/>
      <c r="AY177" s="146"/>
      <c r="AZ177" s="146"/>
      <c r="BA177" s="146"/>
      <c r="BB177" s="146"/>
      <c r="BC177" s="146"/>
      <c r="BD177" s="146"/>
      <c r="BE177" s="146"/>
      <c r="BF177" s="146"/>
      <c r="BG177" s="146"/>
    </row>
    <row r="178" spans="1:59" x14ac:dyDescent="0.3">
      <c r="A178" s="146"/>
      <c r="B178" s="146"/>
      <c r="C178" s="146"/>
      <c r="D178" s="146"/>
      <c r="E178" s="146"/>
      <c r="F178" s="146"/>
      <c r="G178" s="146"/>
      <c r="H178" s="146"/>
      <c r="I178" s="146"/>
      <c r="J178" s="146"/>
      <c r="K178" s="146"/>
      <c r="L178" s="146"/>
      <c r="M178" s="146"/>
      <c r="N178" s="146"/>
      <c r="O178" s="146"/>
      <c r="P178" s="146"/>
      <c r="Q178" s="146"/>
      <c r="R178" s="146"/>
      <c r="S178" s="146"/>
      <c r="T178" s="146"/>
      <c r="U178" s="146"/>
      <c r="V178" s="146"/>
      <c r="W178" s="146"/>
      <c r="X178" s="146"/>
      <c r="Y178" s="146"/>
      <c r="Z178" s="146"/>
      <c r="AJ178" s="146"/>
      <c r="AK178" s="146"/>
      <c r="AL178" s="146"/>
      <c r="AM178" s="146"/>
      <c r="AN178" s="146"/>
      <c r="AO178" s="146"/>
      <c r="AP178" s="146"/>
      <c r="AQ178" s="146"/>
      <c r="AR178" s="146"/>
      <c r="AS178" s="146"/>
      <c r="AT178" s="146"/>
      <c r="AU178" s="146"/>
      <c r="AV178" s="146"/>
      <c r="AW178" s="146"/>
      <c r="AX178" s="146"/>
      <c r="AY178" s="146"/>
      <c r="AZ178" s="146"/>
      <c r="BA178" s="146"/>
      <c r="BB178" s="146"/>
      <c r="BC178" s="146"/>
      <c r="BD178" s="146"/>
      <c r="BE178" s="146"/>
      <c r="BF178" s="146"/>
      <c r="BG178" s="146"/>
    </row>
    <row r="179" spans="1:59" x14ac:dyDescent="0.3">
      <c r="A179" s="146"/>
      <c r="B179" s="146"/>
      <c r="C179" s="146"/>
      <c r="D179" s="146"/>
      <c r="E179" s="146"/>
      <c r="F179" s="146"/>
      <c r="G179" s="146"/>
      <c r="H179" s="146"/>
      <c r="I179" s="146"/>
      <c r="J179" s="146"/>
      <c r="K179" s="146"/>
      <c r="L179" s="146"/>
      <c r="M179" s="146"/>
      <c r="N179" s="146"/>
      <c r="O179" s="146"/>
      <c r="P179" s="146"/>
      <c r="Q179" s="146"/>
      <c r="R179" s="146"/>
      <c r="S179" s="146"/>
      <c r="T179" s="146"/>
      <c r="U179" s="146"/>
      <c r="V179" s="146"/>
      <c r="W179" s="146"/>
      <c r="X179" s="146"/>
      <c r="Y179" s="146"/>
      <c r="Z179" s="146"/>
      <c r="AJ179" s="146"/>
      <c r="AK179" s="146"/>
      <c r="AL179" s="146"/>
      <c r="AM179" s="146"/>
      <c r="AN179" s="146"/>
      <c r="AO179" s="146"/>
      <c r="AP179" s="146"/>
      <c r="AQ179" s="146"/>
      <c r="AR179" s="146"/>
      <c r="AS179" s="146"/>
      <c r="AT179" s="146"/>
      <c r="AU179" s="146"/>
      <c r="AV179" s="146"/>
      <c r="AW179" s="146"/>
      <c r="AX179" s="146"/>
      <c r="AY179" s="146"/>
      <c r="AZ179" s="146"/>
      <c r="BA179" s="146"/>
      <c r="BB179" s="146"/>
      <c r="BC179" s="146"/>
      <c r="BD179" s="146"/>
      <c r="BE179" s="146"/>
      <c r="BF179" s="146"/>
      <c r="BG179" s="146"/>
    </row>
    <row r="180" spans="1:59" x14ac:dyDescent="0.3">
      <c r="A180" s="146"/>
      <c r="B180" s="146"/>
      <c r="C180" s="146"/>
      <c r="D180" s="146"/>
      <c r="E180" s="146"/>
      <c r="F180" s="146"/>
      <c r="G180" s="146"/>
      <c r="H180" s="146"/>
      <c r="I180" s="146"/>
      <c r="J180" s="146"/>
      <c r="K180" s="146"/>
      <c r="L180" s="146"/>
      <c r="M180" s="146"/>
      <c r="N180" s="146"/>
      <c r="O180" s="146"/>
      <c r="P180" s="146"/>
      <c r="Q180" s="146"/>
      <c r="R180" s="146"/>
      <c r="S180" s="146"/>
      <c r="T180" s="146"/>
      <c r="U180" s="146"/>
      <c r="V180" s="146"/>
      <c r="W180" s="146"/>
      <c r="X180" s="146"/>
      <c r="Y180" s="146"/>
      <c r="Z180" s="146"/>
      <c r="AJ180" s="146"/>
      <c r="AK180" s="146"/>
      <c r="AL180" s="146"/>
      <c r="AM180" s="146"/>
      <c r="AN180" s="146"/>
      <c r="AO180" s="146"/>
      <c r="AP180" s="146"/>
      <c r="AQ180" s="146"/>
      <c r="AR180" s="146"/>
      <c r="AS180" s="146"/>
      <c r="AT180" s="146"/>
      <c r="AU180" s="146"/>
      <c r="AV180" s="146"/>
      <c r="AW180" s="146"/>
      <c r="AX180" s="146"/>
      <c r="AY180" s="146"/>
      <c r="AZ180" s="146"/>
      <c r="BA180" s="146"/>
      <c r="BB180" s="146"/>
      <c r="BC180" s="146"/>
      <c r="BD180" s="146"/>
      <c r="BE180" s="146"/>
      <c r="BF180" s="146"/>
      <c r="BG180" s="146"/>
    </row>
    <row r="181" spans="1:59" x14ac:dyDescent="0.3">
      <c r="A181" s="146"/>
      <c r="B181" s="146"/>
      <c r="C181" s="146"/>
      <c r="D181" s="146"/>
      <c r="E181" s="146"/>
      <c r="F181" s="146"/>
      <c r="G181" s="146"/>
      <c r="H181" s="146"/>
      <c r="I181" s="146"/>
      <c r="J181" s="146"/>
      <c r="K181" s="146"/>
      <c r="L181" s="146"/>
      <c r="M181" s="146"/>
      <c r="N181" s="146"/>
      <c r="O181" s="146"/>
      <c r="P181" s="146"/>
      <c r="Q181" s="146"/>
      <c r="R181" s="146"/>
      <c r="S181" s="146"/>
      <c r="T181" s="146"/>
      <c r="U181" s="146"/>
      <c r="V181" s="146"/>
      <c r="W181" s="146"/>
      <c r="X181" s="146"/>
      <c r="Y181" s="146"/>
      <c r="Z181" s="146"/>
      <c r="AJ181" s="146"/>
      <c r="AK181" s="146"/>
      <c r="AL181" s="146"/>
      <c r="AM181" s="146"/>
      <c r="AN181" s="146"/>
      <c r="AO181" s="146"/>
      <c r="AP181" s="146"/>
      <c r="AQ181" s="146"/>
      <c r="AR181" s="146"/>
      <c r="AS181" s="146"/>
      <c r="AT181" s="146"/>
      <c r="AU181" s="146"/>
      <c r="AV181" s="146"/>
      <c r="AW181" s="146"/>
      <c r="AX181" s="146"/>
      <c r="AY181" s="146"/>
      <c r="AZ181" s="146"/>
      <c r="BA181" s="146"/>
      <c r="BB181" s="146"/>
      <c r="BC181" s="146"/>
      <c r="BD181" s="146"/>
      <c r="BE181" s="146"/>
      <c r="BF181" s="146"/>
      <c r="BG181" s="146"/>
    </row>
    <row r="182" spans="1:59" x14ac:dyDescent="0.3">
      <c r="A182" s="146"/>
      <c r="B182" s="146"/>
      <c r="C182" s="146"/>
      <c r="D182" s="146"/>
      <c r="E182" s="146"/>
      <c r="F182" s="146"/>
      <c r="G182" s="146"/>
      <c r="H182" s="146"/>
      <c r="I182" s="146"/>
      <c r="J182" s="146"/>
      <c r="K182" s="146"/>
      <c r="L182" s="146"/>
      <c r="M182" s="146"/>
      <c r="N182" s="146"/>
      <c r="O182" s="146"/>
      <c r="P182" s="146"/>
      <c r="Q182" s="146"/>
      <c r="R182" s="146"/>
      <c r="S182" s="146"/>
      <c r="T182" s="146"/>
      <c r="U182" s="146"/>
      <c r="V182" s="146"/>
      <c r="W182" s="146"/>
      <c r="X182" s="146"/>
      <c r="Y182" s="146"/>
      <c r="Z182" s="146"/>
      <c r="AJ182" s="146"/>
      <c r="AK182" s="146"/>
      <c r="AL182" s="146"/>
      <c r="AM182" s="146"/>
      <c r="AN182" s="146"/>
      <c r="AO182" s="146"/>
      <c r="AP182" s="146"/>
      <c r="AQ182" s="146"/>
      <c r="AR182" s="146"/>
      <c r="AS182" s="146"/>
      <c r="AT182" s="146"/>
      <c r="AU182" s="146"/>
      <c r="AV182" s="146"/>
      <c r="AW182" s="146"/>
      <c r="AX182" s="146"/>
      <c r="AY182" s="146"/>
      <c r="AZ182" s="146"/>
      <c r="BA182" s="146"/>
      <c r="BB182" s="146"/>
      <c r="BC182" s="146"/>
      <c r="BD182" s="146"/>
      <c r="BE182" s="146"/>
      <c r="BF182" s="146"/>
      <c r="BG182" s="146"/>
    </row>
    <row r="183" spans="1:59" x14ac:dyDescent="0.3">
      <c r="A183" s="146"/>
      <c r="B183" s="146"/>
      <c r="C183" s="146"/>
      <c r="D183" s="146"/>
      <c r="E183" s="146"/>
      <c r="F183" s="146"/>
      <c r="G183" s="146"/>
      <c r="H183" s="146"/>
      <c r="I183" s="146"/>
      <c r="J183" s="146"/>
      <c r="K183" s="146"/>
      <c r="L183" s="146"/>
      <c r="M183" s="146"/>
      <c r="N183" s="146"/>
      <c r="O183" s="146"/>
      <c r="P183" s="146"/>
      <c r="Q183" s="146"/>
      <c r="R183" s="146"/>
      <c r="S183" s="146"/>
      <c r="T183" s="146"/>
      <c r="U183" s="146"/>
      <c r="V183" s="146"/>
      <c r="W183" s="146"/>
      <c r="X183" s="146"/>
      <c r="Y183" s="146"/>
      <c r="Z183" s="146"/>
      <c r="AJ183" s="146"/>
      <c r="AK183" s="146"/>
      <c r="AL183" s="146"/>
      <c r="AM183" s="146"/>
      <c r="AN183" s="146"/>
      <c r="AO183" s="146"/>
      <c r="AP183" s="146"/>
      <c r="AQ183" s="146"/>
      <c r="AR183" s="146"/>
      <c r="AS183" s="146"/>
      <c r="AT183" s="146"/>
      <c r="AU183" s="146"/>
      <c r="AV183" s="146"/>
      <c r="AW183" s="146"/>
      <c r="AX183" s="146"/>
      <c r="AY183" s="146"/>
      <c r="AZ183" s="146"/>
      <c r="BA183" s="146"/>
      <c r="BB183" s="146"/>
      <c r="BC183" s="146"/>
      <c r="BD183" s="146"/>
      <c r="BE183" s="146"/>
      <c r="BF183" s="146"/>
      <c r="BG183" s="146"/>
    </row>
    <row r="184" spans="1:59" x14ac:dyDescent="0.3">
      <c r="A184" s="146"/>
      <c r="B184" s="146"/>
      <c r="C184" s="146"/>
      <c r="D184" s="146"/>
      <c r="E184" s="146"/>
      <c r="F184" s="146"/>
      <c r="G184" s="146"/>
      <c r="H184" s="146"/>
      <c r="I184" s="146"/>
      <c r="J184" s="146"/>
      <c r="K184" s="146"/>
      <c r="L184" s="146"/>
      <c r="M184" s="146"/>
      <c r="N184" s="146"/>
      <c r="O184" s="146"/>
      <c r="P184" s="146"/>
      <c r="Q184" s="146"/>
      <c r="R184" s="146"/>
      <c r="S184" s="146"/>
      <c r="T184" s="146"/>
      <c r="U184" s="146"/>
      <c r="V184" s="146"/>
      <c r="W184" s="146"/>
      <c r="X184" s="146"/>
      <c r="Y184" s="146"/>
      <c r="Z184" s="146"/>
      <c r="AJ184" s="146"/>
      <c r="AK184" s="146"/>
      <c r="AL184" s="146"/>
      <c r="AM184" s="146"/>
      <c r="AN184" s="146"/>
      <c r="AO184" s="146"/>
      <c r="AP184" s="146"/>
      <c r="AQ184" s="146"/>
      <c r="AR184" s="146"/>
      <c r="AS184" s="146"/>
      <c r="AT184" s="146"/>
      <c r="AU184" s="146"/>
      <c r="AV184" s="146"/>
      <c r="AW184" s="146"/>
      <c r="AX184" s="146"/>
      <c r="AY184" s="146"/>
      <c r="AZ184" s="146"/>
      <c r="BA184" s="146"/>
      <c r="BB184" s="146"/>
      <c r="BC184" s="146"/>
      <c r="BD184" s="146"/>
      <c r="BE184" s="146"/>
      <c r="BF184" s="146"/>
      <c r="BG184" s="146"/>
    </row>
    <row r="185" spans="1:59" x14ac:dyDescent="0.3">
      <c r="A185" s="146"/>
      <c r="B185" s="146"/>
      <c r="C185" s="146"/>
      <c r="D185" s="146"/>
      <c r="E185" s="146"/>
      <c r="F185" s="146"/>
      <c r="G185" s="146"/>
      <c r="H185" s="146"/>
      <c r="I185" s="146"/>
      <c r="J185" s="146"/>
      <c r="K185" s="146"/>
      <c r="L185" s="146"/>
      <c r="M185" s="146"/>
      <c r="N185" s="146"/>
      <c r="O185" s="146"/>
      <c r="P185" s="146"/>
      <c r="Q185" s="146"/>
      <c r="R185" s="146"/>
      <c r="S185" s="146"/>
      <c r="T185" s="146"/>
      <c r="U185" s="146"/>
      <c r="V185" s="146"/>
      <c r="W185" s="146"/>
      <c r="X185" s="146"/>
      <c r="Y185" s="146"/>
      <c r="Z185" s="146"/>
      <c r="AJ185" s="146"/>
      <c r="AK185" s="146"/>
      <c r="AL185" s="146"/>
      <c r="AM185" s="146"/>
      <c r="AN185" s="146"/>
      <c r="AO185" s="146"/>
      <c r="AP185" s="146"/>
      <c r="AQ185" s="146"/>
      <c r="AR185" s="146"/>
      <c r="AS185" s="146"/>
      <c r="AT185" s="146"/>
      <c r="AU185" s="146"/>
      <c r="AV185" s="146"/>
      <c r="AW185" s="146"/>
      <c r="AX185" s="146"/>
      <c r="AY185" s="146"/>
      <c r="AZ185" s="146"/>
      <c r="BA185" s="146"/>
      <c r="BB185" s="146"/>
      <c r="BC185" s="146"/>
      <c r="BD185" s="146"/>
      <c r="BE185" s="146"/>
      <c r="BF185" s="146"/>
      <c r="BG185" s="146"/>
    </row>
    <row r="186" spans="1:59" x14ac:dyDescent="0.3">
      <c r="A186" s="146"/>
      <c r="B186" s="146"/>
      <c r="C186" s="146"/>
      <c r="D186" s="146"/>
      <c r="E186" s="146"/>
      <c r="F186" s="146"/>
      <c r="G186" s="146"/>
      <c r="H186" s="146"/>
      <c r="I186" s="146"/>
      <c r="J186" s="146"/>
      <c r="K186" s="146"/>
      <c r="L186" s="146"/>
      <c r="M186" s="146"/>
      <c r="N186" s="146"/>
      <c r="O186" s="146"/>
      <c r="P186" s="146"/>
      <c r="Q186" s="146"/>
      <c r="R186" s="146"/>
      <c r="S186" s="146"/>
      <c r="T186" s="146"/>
      <c r="U186" s="146"/>
      <c r="V186" s="146"/>
      <c r="W186" s="146"/>
      <c r="X186" s="146"/>
      <c r="Y186" s="146"/>
      <c r="Z186" s="146"/>
      <c r="AJ186" s="146"/>
      <c r="AK186" s="146"/>
      <c r="AL186" s="146"/>
      <c r="AM186" s="146"/>
      <c r="AN186" s="146"/>
      <c r="AO186" s="146"/>
      <c r="AP186" s="146"/>
      <c r="AQ186" s="146"/>
      <c r="AR186" s="146"/>
      <c r="AS186" s="146"/>
      <c r="AT186" s="146"/>
      <c r="AU186" s="146"/>
      <c r="AV186" s="146"/>
      <c r="AW186" s="146"/>
      <c r="AX186" s="146"/>
      <c r="AY186" s="146"/>
      <c r="AZ186" s="146"/>
      <c r="BA186" s="146"/>
      <c r="BB186" s="146"/>
      <c r="BC186" s="146"/>
      <c r="BD186" s="146"/>
      <c r="BE186" s="146"/>
      <c r="BF186" s="146"/>
      <c r="BG186" s="146"/>
    </row>
    <row r="187" spans="1:59" x14ac:dyDescent="0.3">
      <c r="A187" s="146"/>
      <c r="B187" s="146"/>
      <c r="C187" s="146"/>
      <c r="D187" s="146"/>
      <c r="E187" s="146"/>
      <c r="F187" s="146"/>
      <c r="G187" s="146"/>
      <c r="H187" s="146"/>
      <c r="I187" s="146"/>
      <c r="J187" s="146"/>
      <c r="K187" s="146"/>
      <c r="L187" s="146"/>
      <c r="M187" s="146"/>
      <c r="N187" s="146"/>
      <c r="O187" s="146"/>
      <c r="P187" s="146"/>
      <c r="Q187" s="146"/>
      <c r="R187" s="146"/>
      <c r="S187" s="146"/>
      <c r="T187" s="146"/>
      <c r="U187" s="146"/>
      <c r="V187" s="146"/>
      <c r="W187" s="146"/>
      <c r="X187" s="146"/>
      <c r="Y187" s="146"/>
      <c r="Z187" s="146"/>
      <c r="AJ187" s="146"/>
      <c r="AK187" s="146"/>
      <c r="AL187" s="146"/>
      <c r="AM187" s="146"/>
      <c r="AN187" s="146"/>
      <c r="AO187" s="146"/>
      <c r="AP187" s="146"/>
      <c r="AQ187" s="146"/>
      <c r="AR187" s="146"/>
      <c r="AS187" s="146"/>
      <c r="AT187" s="146"/>
      <c r="AU187" s="146"/>
      <c r="AV187" s="146"/>
      <c r="AW187" s="146"/>
      <c r="AX187" s="146"/>
      <c r="AY187" s="146"/>
      <c r="AZ187" s="146"/>
      <c r="BA187" s="146"/>
      <c r="BB187" s="146"/>
      <c r="BC187" s="146"/>
      <c r="BD187" s="146"/>
      <c r="BE187" s="146"/>
      <c r="BF187" s="146"/>
      <c r="BG187" s="146"/>
    </row>
    <row r="188" spans="1:59" x14ac:dyDescent="0.3">
      <c r="A188" s="146"/>
      <c r="B188" s="146"/>
      <c r="C188" s="146"/>
      <c r="D188" s="146"/>
      <c r="E188" s="146"/>
      <c r="F188" s="146"/>
      <c r="G188" s="146"/>
      <c r="H188" s="146"/>
      <c r="I188" s="146"/>
      <c r="J188" s="146"/>
      <c r="K188" s="146"/>
      <c r="L188" s="146"/>
      <c r="M188" s="146"/>
      <c r="N188" s="146"/>
      <c r="O188" s="146"/>
      <c r="P188" s="146"/>
      <c r="Q188" s="146"/>
      <c r="R188" s="146"/>
      <c r="S188" s="146"/>
      <c r="T188" s="146"/>
      <c r="U188" s="146"/>
      <c r="V188" s="146"/>
      <c r="W188" s="146"/>
      <c r="X188" s="146"/>
      <c r="Y188" s="146"/>
      <c r="Z188" s="146"/>
      <c r="AJ188" s="146"/>
      <c r="AK188" s="146"/>
      <c r="AL188" s="146"/>
      <c r="AM188" s="146"/>
      <c r="AN188" s="146"/>
      <c r="AO188" s="146"/>
      <c r="AP188" s="146"/>
      <c r="AQ188" s="146"/>
      <c r="AR188" s="146"/>
      <c r="AS188" s="146"/>
      <c r="AT188" s="146"/>
      <c r="AU188" s="146"/>
      <c r="AV188" s="146"/>
      <c r="AW188" s="146"/>
      <c r="AX188" s="146"/>
      <c r="AY188" s="146"/>
      <c r="AZ188" s="146"/>
      <c r="BA188" s="146"/>
      <c r="BB188" s="146"/>
      <c r="BC188" s="146"/>
      <c r="BD188" s="146"/>
      <c r="BE188" s="146"/>
      <c r="BF188" s="146"/>
      <c r="BG188" s="146"/>
    </row>
    <row r="189" spans="1:59" x14ac:dyDescent="0.3">
      <c r="A189" s="146"/>
      <c r="B189" s="146"/>
      <c r="C189" s="146"/>
      <c r="D189" s="146"/>
      <c r="E189" s="146"/>
      <c r="F189" s="146"/>
      <c r="G189" s="146"/>
      <c r="H189" s="146"/>
      <c r="I189" s="146"/>
      <c r="J189" s="146"/>
      <c r="K189" s="146"/>
      <c r="L189" s="146"/>
      <c r="M189" s="146"/>
      <c r="N189" s="146"/>
      <c r="O189" s="146"/>
      <c r="P189" s="146"/>
      <c r="Q189" s="146"/>
      <c r="R189" s="146"/>
      <c r="S189" s="146"/>
      <c r="T189" s="146"/>
      <c r="U189" s="146"/>
      <c r="V189" s="146"/>
      <c r="W189" s="146"/>
      <c r="X189" s="146"/>
      <c r="Y189" s="146"/>
      <c r="Z189" s="146"/>
      <c r="AJ189" s="146"/>
      <c r="AK189" s="146"/>
      <c r="AL189" s="146"/>
      <c r="AM189" s="146"/>
      <c r="AN189" s="146"/>
      <c r="AO189" s="146"/>
      <c r="AP189" s="146"/>
      <c r="AQ189" s="146"/>
      <c r="AR189" s="146"/>
      <c r="AS189" s="146"/>
      <c r="AT189" s="146"/>
      <c r="AU189" s="146"/>
      <c r="AV189" s="146"/>
      <c r="AW189" s="146"/>
      <c r="AX189" s="146"/>
      <c r="AY189" s="146"/>
      <c r="AZ189" s="146"/>
      <c r="BA189" s="146"/>
      <c r="BB189" s="146"/>
      <c r="BC189" s="146"/>
      <c r="BD189" s="146"/>
      <c r="BE189" s="146"/>
      <c r="BF189" s="146"/>
      <c r="BG189" s="146"/>
    </row>
    <row r="190" spans="1:59" x14ac:dyDescent="0.3">
      <c r="A190" s="146"/>
      <c r="B190" s="146"/>
      <c r="C190" s="146"/>
      <c r="D190" s="146"/>
      <c r="E190" s="146"/>
      <c r="F190" s="146"/>
      <c r="G190" s="146"/>
      <c r="H190" s="146"/>
      <c r="I190" s="146"/>
      <c r="J190" s="146"/>
      <c r="K190" s="146"/>
      <c r="L190" s="146"/>
      <c r="M190" s="146"/>
      <c r="N190" s="146"/>
      <c r="O190" s="146"/>
      <c r="P190" s="146"/>
      <c r="Q190" s="146"/>
      <c r="R190" s="146"/>
      <c r="S190" s="146"/>
      <c r="T190" s="146"/>
      <c r="U190" s="146"/>
      <c r="V190" s="146"/>
      <c r="W190" s="146"/>
      <c r="X190" s="146"/>
      <c r="Y190" s="146"/>
      <c r="Z190" s="146"/>
      <c r="AJ190" s="146"/>
      <c r="AK190" s="146"/>
      <c r="AL190" s="146"/>
      <c r="AM190" s="146"/>
      <c r="AN190" s="146"/>
      <c r="AO190" s="146"/>
      <c r="AP190" s="146"/>
      <c r="AQ190" s="146"/>
      <c r="AR190" s="146"/>
      <c r="AS190" s="146"/>
      <c r="AT190" s="146"/>
      <c r="AU190" s="146"/>
      <c r="AV190" s="146"/>
      <c r="AW190" s="146"/>
      <c r="AX190" s="146"/>
      <c r="AY190" s="146"/>
      <c r="AZ190" s="146"/>
      <c r="BA190" s="146"/>
      <c r="BB190" s="146"/>
      <c r="BC190" s="146"/>
      <c r="BD190" s="146"/>
      <c r="BE190" s="146"/>
      <c r="BF190" s="146"/>
      <c r="BG190" s="146"/>
    </row>
    <row r="191" spans="1:59" x14ac:dyDescent="0.3">
      <c r="A191" s="146"/>
      <c r="B191" s="146"/>
      <c r="C191" s="146"/>
      <c r="D191" s="146"/>
      <c r="E191" s="146"/>
      <c r="F191" s="146"/>
      <c r="G191" s="146"/>
      <c r="H191" s="146"/>
      <c r="I191" s="146"/>
      <c r="J191" s="146"/>
      <c r="K191" s="146"/>
      <c r="L191" s="146"/>
      <c r="M191" s="146"/>
      <c r="N191" s="146"/>
      <c r="O191" s="146"/>
      <c r="P191" s="146"/>
      <c r="Q191" s="146"/>
      <c r="R191" s="146"/>
      <c r="S191" s="146"/>
      <c r="T191" s="146"/>
      <c r="U191" s="146"/>
      <c r="V191" s="146"/>
      <c r="W191" s="146"/>
      <c r="X191" s="146"/>
      <c r="Y191" s="146"/>
      <c r="Z191" s="146"/>
      <c r="AJ191" s="146"/>
      <c r="AK191" s="146"/>
      <c r="AL191" s="146"/>
      <c r="AM191" s="146"/>
      <c r="AN191" s="146"/>
      <c r="AO191" s="146"/>
      <c r="AP191" s="146"/>
      <c r="AQ191" s="146"/>
      <c r="AR191" s="146"/>
      <c r="AS191" s="146"/>
      <c r="AT191" s="146"/>
      <c r="AU191" s="146"/>
      <c r="AV191" s="146"/>
      <c r="AW191" s="146"/>
      <c r="AX191" s="146"/>
      <c r="AY191" s="146"/>
      <c r="AZ191" s="146"/>
      <c r="BA191" s="146"/>
      <c r="BB191" s="146"/>
      <c r="BC191" s="146"/>
      <c r="BD191" s="146"/>
      <c r="BE191" s="146"/>
      <c r="BF191" s="146"/>
      <c r="BG191" s="146"/>
    </row>
    <row r="192" spans="1:59" x14ac:dyDescent="0.3">
      <c r="A192" s="146"/>
      <c r="B192" s="146"/>
      <c r="C192" s="146"/>
      <c r="D192" s="146"/>
      <c r="E192" s="146"/>
      <c r="F192" s="146"/>
      <c r="G192" s="146"/>
      <c r="H192" s="146"/>
      <c r="I192" s="146"/>
      <c r="J192" s="146"/>
      <c r="K192" s="146"/>
      <c r="L192" s="146"/>
      <c r="M192" s="146"/>
      <c r="N192" s="146"/>
      <c r="O192" s="146"/>
      <c r="P192" s="146"/>
      <c r="Q192" s="146"/>
      <c r="R192" s="146"/>
      <c r="S192" s="146"/>
      <c r="T192" s="146"/>
      <c r="U192" s="146"/>
      <c r="V192" s="146"/>
      <c r="W192" s="146"/>
      <c r="X192" s="146"/>
      <c r="Y192" s="146"/>
      <c r="Z192" s="146"/>
      <c r="AJ192" s="146"/>
      <c r="AK192" s="146"/>
      <c r="AL192" s="146"/>
      <c r="AM192" s="146"/>
      <c r="AN192" s="146"/>
      <c r="AO192" s="146"/>
      <c r="AP192" s="146"/>
      <c r="AQ192" s="146"/>
      <c r="AR192" s="146"/>
      <c r="AS192" s="146"/>
      <c r="AT192" s="146"/>
      <c r="AU192" s="146"/>
      <c r="AV192" s="146"/>
      <c r="AW192" s="146"/>
      <c r="AX192" s="146"/>
      <c r="AY192" s="146"/>
      <c r="AZ192" s="146"/>
      <c r="BA192" s="146"/>
      <c r="BB192" s="146"/>
      <c r="BC192" s="146"/>
      <c r="BD192" s="146"/>
      <c r="BE192" s="146"/>
      <c r="BF192" s="146"/>
      <c r="BG192" s="146"/>
    </row>
    <row r="193" spans="1:59" x14ac:dyDescent="0.3">
      <c r="A193" s="146"/>
      <c r="B193" s="146"/>
      <c r="C193" s="146"/>
      <c r="D193" s="146"/>
      <c r="E193" s="146"/>
      <c r="F193" s="146"/>
      <c r="G193" s="146"/>
      <c r="H193" s="146"/>
      <c r="I193" s="146"/>
      <c r="J193" s="146"/>
      <c r="K193" s="146"/>
      <c r="L193" s="146"/>
      <c r="M193" s="146"/>
      <c r="N193" s="146"/>
      <c r="O193" s="146"/>
      <c r="P193" s="146"/>
      <c r="Q193" s="146"/>
      <c r="R193" s="146"/>
      <c r="S193" s="146"/>
      <c r="T193" s="146"/>
      <c r="U193" s="146"/>
      <c r="V193" s="146"/>
      <c r="W193" s="146"/>
      <c r="X193" s="146"/>
      <c r="Y193" s="146"/>
      <c r="Z193" s="146"/>
      <c r="AJ193" s="146"/>
      <c r="AK193" s="146"/>
      <c r="AL193" s="146"/>
      <c r="AM193" s="146"/>
      <c r="AN193" s="146"/>
      <c r="AO193" s="146"/>
      <c r="AP193" s="146"/>
      <c r="AQ193" s="146"/>
      <c r="AR193" s="146"/>
      <c r="AS193" s="146"/>
      <c r="AT193" s="146"/>
      <c r="AU193" s="146"/>
      <c r="AV193" s="146"/>
      <c r="AW193" s="146"/>
      <c r="AX193" s="146"/>
      <c r="AY193" s="146"/>
      <c r="AZ193" s="146"/>
      <c r="BA193" s="146"/>
      <c r="BB193" s="146"/>
      <c r="BC193" s="146"/>
      <c r="BD193" s="146"/>
      <c r="BE193" s="146"/>
      <c r="BF193" s="146"/>
      <c r="BG193" s="146"/>
    </row>
    <row r="194" spans="1:59" x14ac:dyDescent="0.3">
      <c r="A194" s="146"/>
      <c r="B194" s="146"/>
      <c r="C194" s="146"/>
      <c r="D194" s="146"/>
      <c r="E194" s="146"/>
      <c r="F194" s="146"/>
      <c r="G194" s="146"/>
      <c r="H194" s="146"/>
      <c r="I194" s="146"/>
      <c r="J194" s="146"/>
      <c r="K194" s="146"/>
      <c r="L194" s="146"/>
      <c r="M194" s="146"/>
      <c r="N194" s="146"/>
      <c r="O194" s="146"/>
      <c r="P194" s="146"/>
      <c r="Q194" s="146"/>
      <c r="R194" s="146"/>
      <c r="S194" s="146"/>
      <c r="T194" s="146"/>
      <c r="U194" s="146"/>
      <c r="V194" s="146"/>
      <c r="W194" s="146"/>
      <c r="X194" s="146"/>
      <c r="Y194" s="146"/>
      <c r="Z194" s="146"/>
      <c r="AJ194" s="146"/>
      <c r="AK194" s="146"/>
      <c r="AL194" s="146"/>
      <c r="AM194" s="146"/>
      <c r="AN194" s="146"/>
      <c r="AO194" s="146"/>
      <c r="AP194" s="146"/>
      <c r="AQ194" s="146"/>
      <c r="AR194" s="146"/>
      <c r="AS194" s="146"/>
      <c r="AT194" s="146"/>
      <c r="AU194" s="146"/>
      <c r="AV194" s="146"/>
      <c r="AW194" s="146"/>
      <c r="AX194" s="146"/>
      <c r="AY194" s="146"/>
      <c r="AZ194" s="146"/>
      <c r="BA194" s="146"/>
      <c r="BB194" s="146"/>
      <c r="BC194" s="146"/>
      <c r="BD194" s="146"/>
      <c r="BE194" s="146"/>
      <c r="BF194" s="146"/>
      <c r="BG194" s="146"/>
    </row>
    <row r="195" spans="1:59" x14ac:dyDescent="0.3">
      <c r="A195" s="146"/>
      <c r="B195" s="146"/>
      <c r="C195" s="146"/>
      <c r="D195" s="146"/>
      <c r="E195" s="146"/>
      <c r="F195" s="146"/>
      <c r="G195" s="146"/>
      <c r="H195" s="146"/>
      <c r="I195" s="146"/>
      <c r="J195" s="146"/>
      <c r="K195" s="146"/>
      <c r="L195" s="146"/>
      <c r="M195" s="146"/>
      <c r="N195" s="146"/>
      <c r="O195" s="146"/>
      <c r="P195" s="146"/>
      <c r="Q195" s="146"/>
      <c r="R195" s="146"/>
      <c r="S195" s="146"/>
      <c r="T195" s="146"/>
      <c r="U195" s="146"/>
      <c r="V195" s="146"/>
      <c r="W195" s="146"/>
      <c r="X195" s="146"/>
      <c r="Y195" s="146"/>
      <c r="Z195" s="146"/>
      <c r="AJ195" s="146"/>
      <c r="AK195" s="146"/>
      <c r="AL195" s="146"/>
      <c r="AM195" s="146"/>
      <c r="AN195" s="146"/>
      <c r="AO195" s="146"/>
      <c r="AP195" s="146"/>
      <c r="AQ195" s="146"/>
      <c r="AR195" s="146"/>
      <c r="AS195" s="146"/>
      <c r="AT195" s="146"/>
      <c r="AU195" s="146"/>
      <c r="AV195" s="146"/>
      <c r="AW195" s="146"/>
      <c r="AX195" s="146"/>
      <c r="AY195" s="146"/>
      <c r="AZ195" s="146"/>
      <c r="BA195" s="146"/>
      <c r="BB195" s="146"/>
      <c r="BC195" s="146"/>
      <c r="BD195" s="146"/>
      <c r="BE195" s="146"/>
      <c r="BF195" s="146"/>
      <c r="BG195" s="146"/>
    </row>
    <row r="196" spans="1:59" x14ac:dyDescent="0.3">
      <c r="A196" s="146"/>
      <c r="B196" s="146"/>
      <c r="C196" s="146"/>
      <c r="D196" s="146"/>
      <c r="E196" s="146"/>
      <c r="F196" s="146"/>
      <c r="G196" s="146"/>
      <c r="H196" s="146"/>
      <c r="I196" s="146"/>
      <c r="J196" s="146"/>
      <c r="K196" s="146"/>
      <c r="L196" s="146"/>
      <c r="M196" s="146"/>
      <c r="N196" s="146"/>
      <c r="O196" s="146"/>
      <c r="P196" s="146"/>
      <c r="Q196" s="146"/>
      <c r="R196" s="146"/>
      <c r="S196" s="146"/>
      <c r="T196" s="146"/>
      <c r="U196" s="146"/>
      <c r="V196" s="146"/>
      <c r="W196" s="146"/>
      <c r="X196" s="146"/>
      <c r="Y196" s="146"/>
      <c r="Z196" s="146"/>
      <c r="AJ196" s="146"/>
      <c r="AK196" s="146"/>
      <c r="AL196" s="146"/>
      <c r="AM196" s="146"/>
      <c r="AN196" s="146"/>
      <c r="AO196" s="146"/>
      <c r="AP196" s="146"/>
      <c r="AQ196" s="146"/>
      <c r="AR196" s="146"/>
      <c r="AS196" s="146"/>
      <c r="AT196" s="146"/>
      <c r="AU196" s="146"/>
      <c r="AV196" s="146"/>
      <c r="AW196" s="146"/>
      <c r="AX196" s="146"/>
      <c r="AY196" s="146"/>
      <c r="AZ196" s="146"/>
      <c r="BA196" s="146"/>
      <c r="BB196" s="146"/>
      <c r="BC196" s="146"/>
      <c r="BD196" s="146"/>
      <c r="BE196" s="146"/>
      <c r="BF196" s="146"/>
      <c r="BG196" s="146"/>
    </row>
    <row r="197" spans="1:59" x14ac:dyDescent="0.3">
      <c r="A197" s="146"/>
      <c r="B197" s="146"/>
      <c r="C197" s="146"/>
      <c r="D197" s="146"/>
      <c r="E197" s="146"/>
      <c r="F197" s="146"/>
      <c r="G197" s="146"/>
      <c r="H197" s="146"/>
      <c r="I197" s="146"/>
      <c r="J197" s="146"/>
      <c r="K197" s="146"/>
      <c r="L197" s="146"/>
      <c r="M197" s="146"/>
      <c r="N197" s="146"/>
      <c r="O197" s="146"/>
      <c r="P197" s="146"/>
      <c r="Q197" s="146"/>
      <c r="R197" s="146"/>
      <c r="S197" s="146"/>
      <c r="T197" s="146"/>
      <c r="U197" s="146"/>
      <c r="V197" s="146"/>
      <c r="W197" s="146"/>
      <c r="X197" s="146"/>
      <c r="Y197" s="146"/>
      <c r="Z197" s="146"/>
      <c r="AJ197" s="146"/>
      <c r="AK197" s="146"/>
      <c r="AL197" s="146"/>
      <c r="AM197" s="146"/>
      <c r="AN197" s="146"/>
      <c r="AO197" s="146"/>
      <c r="AP197" s="146"/>
      <c r="AQ197" s="146"/>
      <c r="AR197" s="146"/>
      <c r="AS197" s="146"/>
      <c r="AT197" s="146"/>
      <c r="AU197" s="146"/>
      <c r="AV197" s="146"/>
      <c r="AW197" s="146"/>
      <c r="AX197" s="146"/>
      <c r="AY197" s="146"/>
      <c r="AZ197" s="146"/>
      <c r="BA197" s="146"/>
      <c r="BB197" s="146"/>
      <c r="BC197" s="146"/>
      <c r="BD197" s="146"/>
      <c r="BE197" s="146"/>
      <c r="BF197" s="146"/>
      <c r="BG197" s="146"/>
    </row>
    <row r="198" spans="1:59" x14ac:dyDescent="0.3">
      <c r="A198" s="146"/>
      <c r="B198" s="146"/>
      <c r="C198" s="146"/>
      <c r="D198" s="146"/>
      <c r="E198" s="146"/>
      <c r="F198" s="146"/>
      <c r="G198" s="146"/>
      <c r="H198" s="146"/>
      <c r="I198" s="146"/>
      <c r="J198" s="146"/>
      <c r="K198" s="146"/>
      <c r="L198" s="146"/>
      <c r="M198" s="146"/>
      <c r="N198" s="146"/>
      <c r="O198" s="146"/>
      <c r="P198" s="146"/>
      <c r="Q198" s="146"/>
      <c r="R198" s="146"/>
      <c r="S198" s="146"/>
      <c r="T198" s="146"/>
      <c r="U198" s="146"/>
      <c r="V198" s="146"/>
      <c r="W198" s="146"/>
      <c r="X198" s="146"/>
      <c r="Y198" s="146"/>
      <c r="Z198" s="146"/>
      <c r="AJ198" s="146"/>
      <c r="AK198" s="146"/>
      <c r="AL198" s="146"/>
      <c r="AM198" s="146"/>
      <c r="AN198" s="146"/>
      <c r="AO198" s="146"/>
      <c r="AP198" s="146"/>
      <c r="AQ198" s="146"/>
      <c r="AR198" s="146"/>
      <c r="AS198" s="146"/>
      <c r="AT198" s="146"/>
      <c r="AU198" s="146"/>
      <c r="AV198" s="146"/>
      <c r="AW198" s="146"/>
      <c r="AX198" s="146"/>
      <c r="AY198" s="146"/>
      <c r="AZ198" s="146"/>
      <c r="BA198" s="146"/>
      <c r="BB198" s="146"/>
      <c r="BC198" s="146"/>
      <c r="BD198" s="146"/>
      <c r="BE198" s="146"/>
      <c r="BF198" s="146"/>
      <c r="BG198" s="146"/>
    </row>
    <row r="199" spans="1:59" x14ac:dyDescent="0.3">
      <c r="A199" s="146"/>
      <c r="B199" s="146"/>
      <c r="C199" s="146"/>
      <c r="D199" s="146"/>
      <c r="E199" s="146"/>
      <c r="F199" s="146"/>
      <c r="G199" s="146"/>
      <c r="H199" s="146"/>
      <c r="I199" s="146"/>
      <c r="J199" s="146"/>
      <c r="K199" s="146"/>
      <c r="L199" s="146"/>
      <c r="M199" s="146"/>
      <c r="N199" s="146"/>
      <c r="O199" s="146"/>
      <c r="P199" s="146"/>
      <c r="Q199" s="146"/>
      <c r="R199" s="146"/>
      <c r="S199" s="146"/>
      <c r="T199" s="146"/>
      <c r="U199" s="146"/>
      <c r="V199" s="146"/>
      <c r="W199" s="146"/>
      <c r="X199" s="146"/>
      <c r="Y199" s="146"/>
      <c r="Z199" s="146"/>
      <c r="AJ199" s="146"/>
      <c r="AK199" s="146"/>
      <c r="AL199" s="146"/>
      <c r="AM199" s="146"/>
      <c r="AN199" s="146"/>
      <c r="AO199" s="146"/>
      <c r="AP199" s="146"/>
      <c r="AQ199" s="146"/>
      <c r="AR199" s="146"/>
      <c r="AS199" s="146"/>
      <c r="AT199" s="146"/>
      <c r="AU199" s="146"/>
      <c r="AV199" s="146"/>
      <c r="AW199" s="146"/>
      <c r="AX199" s="146"/>
      <c r="AY199" s="146"/>
      <c r="AZ199" s="146"/>
      <c r="BA199" s="146"/>
      <c r="BB199" s="146"/>
      <c r="BC199" s="146"/>
      <c r="BD199" s="146"/>
      <c r="BE199" s="146"/>
      <c r="BF199" s="146"/>
      <c r="BG199" s="146"/>
    </row>
    <row r="200" spans="1:59" x14ac:dyDescent="0.3">
      <c r="A200" s="146"/>
      <c r="B200" s="146"/>
      <c r="C200" s="146"/>
      <c r="D200" s="146"/>
      <c r="E200" s="146"/>
      <c r="F200" s="146"/>
      <c r="G200" s="146"/>
      <c r="H200" s="146"/>
      <c r="I200" s="146"/>
      <c r="J200" s="146"/>
      <c r="K200" s="146"/>
      <c r="L200" s="146"/>
      <c r="M200" s="146"/>
      <c r="N200" s="146"/>
      <c r="O200" s="146"/>
      <c r="P200" s="146"/>
      <c r="Q200" s="146"/>
      <c r="R200" s="146"/>
      <c r="S200" s="146"/>
      <c r="T200" s="146"/>
      <c r="U200" s="146"/>
      <c r="V200" s="146"/>
      <c r="W200" s="146"/>
      <c r="X200" s="146"/>
      <c r="Y200" s="146"/>
      <c r="Z200" s="146"/>
      <c r="AJ200" s="146"/>
      <c r="AK200" s="146"/>
      <c r="AL200" s="146"/>
      <c r="AM200" s="146"/>
      <c r="AN200" s="146"/>
      <c r="AO200" s="146"/>
      <c r="AP200" s="146"/>
      <c r="AQ200" s="146"/>
      <c r="AR200" s="146"/>
      <c r="AS200" s="146"/>
      <c r="AT200" s="146"/>
      <c r="AU200" s="146"/>
      <c r="AV200" s="146"/>
      <c r="AW200" s="146"/>
      <c r="AX200" s="146"/>
      <c r="AY200" s="146"/>
      <c r="AZ200" s="146"/>
      <c r="BA200" s="146"/>
      <c r="BB200" s="146"/>
      <c r="BC200" s="146"/>
      <c r="BD200" s="146"/>
      <c r="BE200" s="146"/>
      <c r="BF200" s="146"/>
      <c r="BG200" s="146"/>
    </row>
    <row r="201" spans="1:59" x14ac:dyDescent="0.3">
      <c r="A201" s="146"/>
      <c r="B201" s="146"/>
      <c r="C201" s="146"/>
      <c r="D201" s="146"/>
      <c r="E201" s="146"/>
      <c r="F201" s="146"/>
      <c r="G201" s="146"/>
      <c r="H201" s="146"/>
      <c r="I201" s="146"/>
      <c r="J201" s="146"/>
      <c r="K201" s="146"/>
      <c r="L201" s="146"/>
      <c r="M201" s="146"/>
      <c r="N201" s="146"/>
      <c r="O201" s="146"/>
      <c r="P201" s="146"/>
      <c r="Q201" s="146"/>
      <c r="R201" s="146"/>
      <c r="S201" s="146"/>
      <c r="T201" s="146"/>
      <c r="U201" s="146"/>
      <c r="V201" s="146"/>
      <c r="W201" s="146"/>
      <c r="X201" s="146"/>
      <c r="Y201" s="146"/>
      <c r="Z201" s="146"/>
      <c r="AJ201" s="146"/>
      <c r="AK201" s="146"/>
      <c r="AL201" s="146"/>
      <c r="AM201" s="146"/>
      <c r="AN201" s="146"/>
      <c r="AO201" s="146"/>
      <c r="AP201" s="146"/>
      <c r="AQ201" s="146"/>
      <c r="AR201" s="146"/>
      <c r="AS201" s="146"/>
      <c r="AT201" s="146"/>
      <c r="AU201" s="146"/>
      <c r="AV201" s="146"/>
      <c r="AW201" s="146"/>
      <c r="AX201" s="146"/>
      <c r="AY201" s="146"/>
      <c r="AZ201" s="146"/>
      <c r="BA201" s="146"/>
      <c r="BB201" s="146"/>
      <c r="BC201" s="146"/>
      <c r="BD201" s="146"/>
      <c r="BE201" s="146"/>
      <c r="BF201" s="146"/>
      <c r="BG201" s="146"/>
    </row>
    <row r="202" spans="1:59" x14ac:dyDescent="0.3">
      <c r="A202" s="146"/>
      <c r="B202" s="146"/>
      <c r="C202" s="146"/>
      <c r="D202" s="146"/>
      <c r="E202" s="146"/>
      <c r="F202" s="146"/>
      <c r="G202" s="146"/>
      <c r="H202" s="146"/>
      <c r="I202" s="146"/>
      <c r="J202" s="146"/>
      <c r="K202" s="146"/>
      <c r="L202" s="146"/>
      <c r="M202" s="146"/>
      <c r="N202" s="146"/>
      <c r="O202" s="146"/>
      <c r="P202" s="146"/>
      <c r="Q202" s="146"/>
      <c r="R202" s="146"/>
      <c r="S202" s="146"/>
      <c r="T202" s="146"/>
      <c r="U202" s="146"/>
      <c r="V202" s="146"/>
      <c r="W202" s="146"/>
      <c r="X202" s="146"/>
      <c r="Y202" s="146"/>
      <c r="Z202" s="146"/>
      <c r="AJ202" s="146"/>
      <c r="AK202" s="146"/>
      <c r="AL202" s="146"/>
      <c r="AM202" s="146"/>
      <c r="AN202" s="146"/>
      <c r="AO202" s="146"/>
      <c r="AP202" s="146"/>
      <c r="AQ202" s="146"/>
      <c r="AR202" s="146"/>
      <c r="AS202" s="146"/>
      <c r="AT202" s="146"/>
      <c r="AU202" s="146"/>
      <c r="AV202" s="146"/>
      <c r="AW202" s="146"/>
      <c r="AX202" s="146"/>
      <c r="AY202" s="146"/>
      <c r="AZ202" s="146"/>
      <c r="BA202" s="146"/>
      <c r="BB202" s="146"/>
      <c r="BC202" s="146"/>
      <c r="BD202" s="146"/>
      <c r="BE202" s="146"/>
      <c r="BF202" s="146"/>
      <c r="BG202" s="146"/>
    </row>
    <row r="203" spans="1:59" x14ac:dyDescent="0.3">
      <c r="A203" s="146"/>
      <c r="B203" s="146"/>
      <c r="C203" s="146"/>
      <c r="D203" s="146"/>
      <c r="E203" s="146"/>
      <c r="F203" s="146"/>
      <c r="G203" s="146"/>
      <c r="H203" s="146"/>
      <c r="I203" s="146"/>
      <c r="J203" s="146"/>
      <c r="K203" s="146"/>
      <c r="L203" s="146"/>
      <c r="M203" s="146"/>
      <c r="N203" s="146"/>
      <c r="O203" s="146"/>
      <c r="P203" s="146"/>
      <c r="Q203" s="146"/>
      <c r="R203" s="146"/>
      <c r="S203" s="146"/>
      <c r="T203" s="146"/>
      <c r="U203" s="146"/>
      <c r="V203" s="146"/>
      <c r="W203" s="146"/>
      <c r="X203" s="146"/>
      <c r="Y203" s="146"/>
      <c r="Z203" s="146"/>
      <c r="AJ203" s="146"/>
      <c r="AK203" s="146"/>
      <c r="AL203" s="146"/>
      <c r="AM203" s="146"/>
      <c r="AN203" s="146"/>
      <c r="AO203" s="146"/>
      <c r="AP203" s="146"/>
      <c r="AQ203" s="146"/>
      <c r="AR203" s="146"/>
      <c r="AS203" s="146"/>
      <c r="AT203" s="146"/>
      <c r="AU203" s="146"/>
      <c r="AV203" s="146"/>
      <c r="AW203" s="146"/>
      <c r="AX203" s="146"/>
      <c r="AY203" s="146"/>
      <c r="AZ203" s="146"/>
      <c r="BA203" s="146"/>
      <c r="BB203" s="146"/>
      <c r="BC203" s="146"/>
      <c r="BD203" s="146"/>
      <c r="BE203" s="146"/>
      <c r="BF203" s="146"/>
      <c r="BG203" s="146"/>
    </row>
    <row r="204" spans="1:59" x14ac:dyDescent="0.3">
      <c r="A204" s="146"/>
      <c r="B204" s="146"/>
      <c r="C204" s="146"/>
      <c r="D204" s="146"/>
      <c r="E204" s="146"/>
      <c r="F204" s="146"/>
      <c r="G204" s="146"/>
      <c r="H204" s="146"/>
      <c r="I204" s="146"/>
      <c r="J204" s="146"/>
      <c r="K204" s="146"/>
      <c r="L204" s="146"/>
      <c r="M204" s="146"/>
      <c r="N204" s="146"/>
      <c r="O204" s="146"/>
      <c r="P204" s="146"/>
      <c r="Q204" s="146"/>
      <c r="R204" s="146"/>
      <c r="S204" s="146"/>
      <c r="T204" s="146"/>
      <c r="U204" s="146"/>
      <c r="V204" s="146"/>
      <c r="W204" s="146"/>
      <c r="X204" s="146"/>
      <c r="Y204" s="146"/>
      <c r="Z204" s="146"/>
      <c r="AJ204" s="146"/>
      <c r="AK204" s="146"/>
      <c r="AL204" s="146"/>
      <c r="AM204" s="146"/>
      <c r="AN204" s="146"/>
      <c r="AO204" s="146"/>
      <c r="AP204" s="146"/>
      <c r="AQ204" s="146"/>
      <c r="AR204" s="146"/>
      <c r="AS204" s="146"/>
      <c r="AT204" s="146"/>
      <c r="AU204" s="146"/>
      <c r="AV204" s="146"/>
      <c r="AW204" s="146"/>
      <c r="AX204" s="146"/>
      <c r="AY204" s="146"/>
      <c r="AZ204" s="146"/>
      <c r="BA204" s="146"/>
      <c r="BB204" s="146"/>
      <c r="BC204" s="146"/>
      <c r="BD204" s="146"/>
      <c r="BE204" s="146"/>
      <c r="BF204" s="146"/>
      <c r="BG204" s="146"/>
    </row>
    <row r="205" spans="1:59" x14ac:dyDescent="0.3">
      <c r="AJ205" s="146"/>
      <c r="AK205" s="146"/>
      <c r="AL205" s="146"/>
      <c r="AM205" s="146"/>
      <c r="AN205" s="146"/>
      <c r="AO205" s="146"/>
      <c r="AP205" s="146"/>
      <c r="AQ205" s="146"/>
      <c r="AR205" s="146"/>
      <c r="AS205" s="146"/>
      <c r="AT205" s="146"/>
      <c r="AU205" s="146"/>
      <c r="AV205" s="146"/>
      <c r="AW205" s="146"/>
      <c r="AX205" s="146"/>
      <c r="AY205" s="146"/>
      <c r="AZ205" s="146"/>
      <c r="BA205" s="146"/>
      <c r="BB205" s="146"/>
      <c r="BC205" s="146"/>
      <c r="BD205" s="146"/>
      <c r="BE205" s="146"/>
      <c r="BF205" s="146"/>
      <c r="BG205" s="146"/>
    </row>
  </sheetData>
  <sheetProtection password="9DE9" sheet="1" selectLockedCells="1"/>
  <mergeCells count="34">
    <mergeCell ref="B5:G5"/>
    <mergeCell ref="B8:C8"/>
    <mergeCell ref="F8:G8"/>
    <mergeCell ref="B14:C14"/>
    <mergeCell ref="F14:G14"/>
    <mergeCell ref="B26:C26"/>
    <mergeCell ref="F26:G26"/>
    <mergeCell ref="B20:C20"/>
    <mergeCell ref="F20:G20"/>
    <mergeCell ref="B11:C11"/>
    <mergeCell ref="B50:C50"/>
    <mergeCell ref="F50:G50"/>
    <mergeCell ref="D53:G58"/>
    <mergeCell ref="B2:G2"/>
    <mergeCell ref="B32:C32"/>
    <mergeCell ref="F32:G32"/>
    <mergeCell ref="B38:C38"/>
    <mergeCell ref="F38:G38"/>
    <mergeCell ref="B44:C44"/>
    <mergeCell ref="F44:G44"/>
    <mergeCell ref="D11:G11"/>
    <mergeCell ref="B17:C17"/>
    <mergeCell ref="D17:E17"/>
    <mergeCell ref="F17:G17"/>
    <mergeCell ref="B23:E23"/>
    <mergeCell ref="F23:G23"/>
    <mergeCell ref="B47:E47"/>
    <mergeCell ref="F47:G47"/>
    <mergeCell ref="B29:E29"/>
    <mergeCell ref="F29:G29"/>
    <mergeCell ref="B35:E35"/>
    <mergeCell ref="F35:G35"/>
    <mergeCell ref="B41:E41"/>
    <mergeCell ref="F41:G41"/>
  </mergeCells>
  <pageMargins left="0.2" right="0.2" top="0.25" bottom="0.25" header="0.3" footer="0.3"/>
  <pageSetup scale="75"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5204" r:id="rId3" name="Check Box 84">
              <controlPr defaultSize="0" autoFill="0" autoLine="0" autoPict="0">
                <anchor moveWithCells="1">
                  <from>
                    <xdr:col>1</xdr:col>
                    <xdr:colOff>137160</xdr:colOff>
                    <xdr:row>53</xdr:row>
                    <xdr:rowOff>30480</xdr:rowOff>
                  </from>
                  <to>
                    <xdr:col>2</xdr:col>
                    <xdr:colOff>1424940</xdr:colOff>
                    <xdr:row>54</xdr:row>
                    <xdr:rowOff>76200</xdr:rowOff>
                  </to>
                </anchor>
              </controlPr>
            </control>
          </mc:Choice>
        </mc:AlternateContent>
        <mc:AlternateContent xmlns:mc="http://schemas.openxmlformats.org/markup-compatibility/2006">
          <mc:Choice Requires="x14">
            <control shapeId="5211" r:id="rId4" name="Check Box 91">
              <controlPr defaultSize="0" autoFill="0" autoLine="0" autoPict="0">
                <anchor moveWithCells="1">
                  <from>
                    <xdr:col>1</xdr:col>
                    <xdr:colOff>137160</xdr:colOff>
                    <xdr:row>54</xdr:row>
                    <xdr:rowOff>30480</xdr:rowOff>
                  </from>
                  <to>
                    <xdr:col>2</xdr:col>
                    <xdr:colOff>1508760</xdr:colOff>
                    <xdr:row>55</xdr:row>
                    <xdr:rowOff>53340</xdr:rowOff>
                  </to>
                </anchor>
              </controlPr>
            </control>
          </mc:Choice>
        </mc:AlternateContent>
        <mc:AlternateContent xmlns:mc="http://schemas.openxmlformats.org/markup-compatibility/2006">
          <mc:Choice Requires="x14">
            <control shapeId="5212" r:id="rId5" name="Check Box 92">
              <controlPr defaultSize="0" autoFill="0" autoLine="0" autoPict="0">
                <anchor moveWithCells="1">
                  <from>
                    <xdr:col>1</xdr:col>
                    <xdr:colOff>137160</xdr:colOff>
                    <xdr:row>55</xdr:row>
                    <xdr:rowOff>53340</xdr:rowOff>
                  </from>
                  <to>
                    <xdr:col>2</xdr:col>
                    <xdr:colOff>1409700</xdr:colOff>
                    <xdr:row>56</xdr:row>
                    <xdr:rowOff>68580</xdr:rowOff>
                  </to>
                </anchor>
              </controlPr>
            </control>
          </mc:Choice>
        </mc:AlternateContent>
        <mc:AlternateContent xmlns:mc="http://schemas.openxmlformats.org/markup-compatibility/2006">
          <mc:Choice Requires="x14">
            <control shapeId="5213" r:id="rId6" name="Check Box 93">
              <controlPr defaultSize="0" autoFill="0" autoLine="0" autoPict="0">
                <anchor moveWithCells="1">
                  <from>
                    <xdr:col>1</xdr:col>
                    <xdr:colOff>137160</xdr:colOff>
                    <xdr:row>56</xdr:row>
                    <xdr:rowOff>76200</xdr:rowOff>
                  </from>
                  <to>
                    <xdr:col>2</xdr:col>
                    <xdr:colOff>784860</xdr:colOff>
                    <xdr:row>57</xdr:row>
                    <xdr:rowOff>106680</xdr:rowOff>
                  </to>
                </anchor>
              </controlPr>
            </control>
          </mc:Choice>
        </mc:AlternateContent>
        <mc:AlternateContent xmlns:mc="http://schemas.openxmlformats.org/markup-compatibility/2006">
          <mc:Choice Requires="x14">
            <control shapeId="5214" r:id="rId7" name="Check Box 94">
              <controlPr defaultSize="0" autoFill="0" autoLine="0" autoPict="0">
                <anchor moveWithCells="1">
                  <from>
                    <xdr:col>1</xdr:col>
                    <xdr:colOff>137160</xdr:colOff>
                    <xdr:row>57</xdr:row>
                    <xdr:rowOff>121920</xdr:rowOff>
                  </from>
                  <to>
                    <xdr:col>2</xdr:col>
                    <xdr:colOff>1386840</xdr:colOff>
                    <xdr:row>58</xdr:row>
                    <xdr:rowOff>144780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49659-088D-41A4-9AA9-EDA3C6951DC0}">
  <sheetPr codeName="Sheet6"/>
  <dimension ref="A1:CH181"/>
  <sheetViews>
    <sheetView showGridLines="0" topLeftCell="A4" zoomScaleNormal="100" workbookViewId="0">
      <selection activeCell="C4" sqref="C4"/>
    </sheetView>
  </sheetViews>
  <sheetFormatPr defaultColWidth="11.44140625" defaultRowHeight="14.4" x14ac:dyDescent="0.3"/>
  <cols>
    <col min="1" max="1" width="11.44140625" style="239" customWidth="1"/>
    <col min="2" max="2" width="32.44140625" style="239" customWidth="1"/>
    <col min="3" max="3" width="24.44140625" style="239" customWidth="1"/>
    <col min="4" max="4" width="30.44140625" style="239" customWidth="1"/>
    <col min="5" max="5" width="26.88671875" style="239" customWidth="1"/>
    <col min="6" max="16384" width="11.44140625" style="239"/>
  </cols>
  <sheetData>
    <row r="1" spans="1:84" x14ac:dyDescent="0.3">
      <c r="A1" s="236"/>
      <c r="B1" s="236"/>
      <c r="C1" s="236"/>
      <c r="D1" s="236"/>
      <c r="E1" s="237"/>
      <c r="F1" s="237">
        <v>19</v>
      </c>
      <c r="G1" s="237"/>
      <c r="H1" s="237"/>
      <c r="I1" s="237"/>
      <c r="J1" s="237"/>
      <c r="K1" s="237"/>
      <c r="L1" s="237"/>
      <c r="M1" s="237"/>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8"/>
      <c r="BJ1" s="238"/>
      <c r="BK1" s="238"/>
      <c r="BL1" s="238"/>
      <c r="BM1" s="238"/>
      <c r="BN1" s="238"/>
      <c r="BO1" s="238"/>
      <c r="BP1" s="238"/>
      <c r="BQ1" s="238"/>
      <c r="BR1" s="238"/>
      <c r="BS1" s="238"/>
      <c r="BT1" s="238"/>
      <c r="BU1" s="238"/>
      <c r="BV1" s="238"/>
      <c r="BW1" s="238"/>
      <c r="BX1" s="238"/>
      <c r="BY1" s="238"/>
      <c r="BZ1" s="238"/>
      <c r="CA1" s="238"/>
      <c r="CB1" s="238"/>
      <c r="CC1" s="238"/>
      <c r="CD1" s="238"/>
      <c r="CE1" s="238"/>
      <c r="CF1" s="238"/>
    </row>
    <row r="2" spans="1:84" ht="21" x14ac:dyDescent="0.4">
      <c r="A2" s="236"/>
      <c r="B2" s="240" t="s">
        <v>238</v>
      </c>
      <c r="C2" s="241"/>
      <c r="D2" s="241"/>
      <c r="E2" s="242"/>
      <c r="F2" s="237"/>
      <c r="G2" s="237">
        <v>43</v>
      </c>
      <c r="H2" s="237"/>
      <c r="I2" s="237"/>
      <c r="J2" s="237"/>
      <c r="K2" s="237"/>
      <c r="L2" s="237"/>
      <c r="M2" s="237"/>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c r="AX2" s="238"/>
      <c r="AY2" s="238"/>
      <c r="AZ2" s="238"/>
      <c r="BA2" s="238"/>
      <c r="BB2" s="238"/>
      <c r="BC2" s="238"/>
      <c r="BD2" s="238"/>
      <c r="BE2" s="238"/>
      <c r="BF2" s="238"/>
      <c r="BG2" s="238"/>
      <c r="BH2" s="238"/>
      <c r="BI2" s="238"/>
      <c r="BJ2" s="238"/>
      <c r="BK2" s="238"/>
      <c r="BL2" s="238"/>
      <c r="BM2" s="238"/>
      <c r="BN2" s="238"/>
      <c r="BO2" s="238"/>
      <c r="BP2" s="238"/>
      <c r="BQ2" s="238"/>
      <c r="BR2" s="238"/>
      <c r="BS2" s="238"/>
      <c r="BT2" s="238"/>
      <c r="BU2" s="238"/>
      <c r="BV2" s="238"/>
      <c r="BW2" s="238"/>
      <c r="BX2" s="238"/>
      <c r="BY2" s="238"/>
      <c r="BZ2" s="238"/>
      <c r="CA2" s="238"/>
      <c r="CB2" s="238"/>
      <c r="CC2" s="238"/>
      <c r="CD2" s="238"/>
      <c r="CE2" s="238"/>
      <c r="CF2" s="238"/>
    </row>
    <row r="3" spans="1:84" ht="18" x14ac:dyDescent="0.35">
      <c r="A3" s="236"/>
      <c r="B3" s="243"/>
      <c r="C3" s="236"/>
      <c r="D3" s="236"/>
      <c r="E3" s="237"/>
      <c r="F3" s="237"/>
      <c r="G3" s="237"/>
      <c r="H3" s="237"/>
      <c r="I3" s="237"/>
      <c r="J3" s="237"/>
      <c r="K3" s="237"/>
      <c r="L3" s="237"/>
      <c r="M3" s="237"/>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c r="BT3" s="238"/>
      <c r="BU3" s="238"/>
      <c r="BV3" s="238"/>
      <c r="BW3" s="238"/>
      <c r="BX3" s="238"/>
      <c r="BY3" s="238"/>
      <c r="BZ3" s="238"/>
      <c r="CA3" s="238"/>
      <c r="CB3" s="238"/>
      <c r="CC3" s="238"/>
      <c r="CD3" s="238"/>
      <c r="CE3" s="238"/>
      <c r="CF3" s="238"/>
    </row>
    <row r="4" spans="1:84" ht="42" customHeight="1" x14ac:dyDescent="0.3">
      <c r="A4" s="236"/>
      <c r="B4" s="244" t="s">
        <v>239</v>
      </c>
      <c r="C4" s="253"/>
      <c r="D4" s="245" t="s">
        <v>240</v>
      </c>
      <c r="E4" s="253"/>
      <c r="F4" s="237"/>
      <c r="G4" s="237"/>
      <c r="H4" s="237"/>
      <c r="I4" s="237"/>
      <c r="J4" s="237"/>
      <c r="K4" s="237"/>
      <c r="L4" s="237"/>
      <c r="M4" s="237"/>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c r="BT4" s="238"/>
      <c r="BU4" s="238"/>
      <c r="BV4" s="238"/>
      <c r="BW4" s="238"/>
      <c r="BX4" s="238"/>
      <c r="BY4" s="238"/>
      <c r="BZ4" s="238"/>
      <c r="CA4" s="238"/>
      <c r="CB4" s="238"/>
      <c r="CC4" s="238"/>
      <c r="CD4" s="238"/>
      <c r="CE4" s="238"/>
      <c r="CF4" s="238"/>
    </row>
    <row r="5" spans="1:84" ht="18" x14ac:dyDescent="0.35">
      <c r="A5" s="236"/>
      <c r="B5" s="243"/>
      <c r="C5" s="236"/>
      <c r="D5" s="236"/>
      <c r="E5" s="237"/>
      <c r="F5" s="237"/>
      <c r="G5" s="237"/>
      <c r="H5" s="237"/>
      <c r="I5" s="237"/>
      <c r="J5" s="237"/>
      <c r="K5" s="237"/>
      <c r="L5" s="237"/>
      <c r="M5" s="237"/>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c r="BT5" s="238"/>
      <c r="BU5" s="238"/>
      <c r="BV5" s="238"/>
      <c r="BW5" s="238"/>
      <c r="BX5" s="238"/>
      <c r="BY5" s="238"/>
      <c r="BZ5" s="238"/>
      <c r="CA5" s="238"/>
      <c r="CB5" s="238"/>
      <c r="CC5" s="238"/>
      <c r="CD5" s="238"/>
      <c r="CE5" s="238"/>
      <c r="CF5" s="238"/>
    </row>
    <row r="6" spans="1:84" ht="46.5" customHeight="1" x14ac:dyDescent="0.3">
      <c r="A6" s="236"/>
      <c r="B6" s="245" t="s">
        <v>241</v>
      </c>
      <c r="C6" s="253"/>
      <c r="D6" s="245" t="s">
        <v>248</v>
      </c>
      <c r="E6" s="253"/>
      <c r="F6" s="237"/>
      <c r="G6" s="237"/>
      <c r="H6" s="237"/>
      <c r="I6" s="237"/>
      <c r="J6" s="237"/>
      <c r="K6" s="237"/>
      <c r="L6" s="237"/>
      <c r="M6" s="237"/>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8"/>
      <c r="AS6" s="238"/>
      <c r="AT6" s="238"/>
      <c r="AU6" s="238"/>
      <c r="AV6" s="238"/>
      <c r="AW6" s="238"/>
      <c r="AX6" s="238"/>
      <c r="AY6" s="238"/>
      <c r="AZ6" s="238"/>
      <c r="BA6" s="238"/>
      <c r="BB6" s="238"/>
      <c r="BC6" s="238"/>
      <c r="BD6" s="238"/>
      <c r="BE6" s="238"/>
      <c r="BF6" s="238"/>
      <c r="BG6" s="238"/>
      <c r="BH6" s="238"/>
      <c r="BI6" s="238"/>
      <c r="BJ6" s="238"/>
      <c r="BK6" s="238"/>
      <c r="BL6" s="238"/>
      <c r="BM6" s="238"/>
      <c r="BN6" s="238"/>
      <c r="BO6" s="238"/>
      <c r="BP6" s="238"/>
      <c r="BQ6" s="238"/>
      <c r="BR6" s="238"/>
      <c r="BS6" s="238"/>
      <c r="BT6" s="238"/>
      <c r="BU6" s="238"/>
      <c r="BV6" s="238"/>
      <c r="BW6" s="238"/>
      <c r="BX6" s="238"/>
      <c r="BY6" s="238"/>
      <c r="BZ6" s="238"/>
      <c r="CA6" s="238"/>
      <c r="CB6" s="238"/>
      <c r="CC6" s="238"/>
      <c r="CD6" s="238"/>
      <c r="CE6" s="238"/>
      <c r="CF6" s="238"/>
    </row>
    <row r="7" spans="1:84" x14ac:dyDescent="0.3">
      <c r="A7" s="236"/>
      <c r="B7" s="236"/>
      <c r="C7" s="236"/>
      <c r="D7" s="236"/>
      <c r="E7" s="237"/>
      <c r="F7" s="237"/>
      <c r="G7" s="237">
        <v>59</v>
      </c>
      <c r="H7" s="237"/>
      <c r="I7" s="237"/>
      <c r="J7" s="237"/>
      <c r="K7" s="237"/>
      <c r="L7" s="237"/>
      <c r="M7" s="237"/>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c r="AX7" s="238"/>
      <c r="AY7" s="238"/>
      <c r="AZ7" s="238"/>
      <c r="BA7" s="238"/>
      <c r="BB7" s="238"/>
      <c r="BC7" s="238"/>
      <c r="BD7" s="238"/>
      <c r="BE7" s="238"/>
      <c r="BF7" s="238"/>
      <c r="BG7" s="238"/>
      <c r="BH7" s="238"/>
      <c r="BI7" s="238"/>
      <c r="BJ7" s="238"/>
      <c r="BK7" s="238"/>
      <c r="BL7" s="238"/>
      <c r="BM7" s="238"/>
      <c r="BN7" s="238"/>
      <c r="BO7" s="238"/>
      <c r="BP7" s="238"/>
      <c r="BQ7" s="238"/>
      <c r="BR7" s="238"/>
      <c r="BS7" s="238"/>
      <c r="BT7" s="238"/>
      <c r="BU7" s="238"/>
      <c r="BV7" s="238"/>
      <c r="BW7" s="238"/>
      <c r="BX7" s="238"/>
      <c r="BY7" s="238"/>
      <c r="BZ7" s="238"/>
      <c r="CA7" s="238"/>
      <c r="CB7" s="238"/>
      <c r="CC7" s="238"/>
      <c r="CD7" s="238"/>
      <c r="CE7" s="238"/>
      <c r="CF7" s="238"/>
    </row>
    <row r="8" spans="1:84" ht="15" customHeight="1" x14ac:dyDescent="0.3">
      <c r="A8" s="246"/>
      <c r="B8" s="301" t="s">
        <v>242</v>
      </c>
      <c r="C8" s="292"/>
      <c r="D8" s="293"/>
      <c r="E8" s="294"/>
      <c r="F8" s="238"/>
      <c r="G8" s="238"/>
      <c r="H8" s="238"/>
      <c r="I8" s="238"/>
      <c r="J8" s="238"/>
      <c r="K8" s="238"/>
      <c r="L8" s="238"/>
      <c r="M8" s="238"/>
      <c r="N8" s="238"/>
      <c r="O8" s="238"/>
      <c r="P8" s="238"/>
      <c r="Q8" s="238">
        <v>25</v>
      </c>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238"/>
      <c r="BK8" s="238"/>
      <c r="BL8" s="238"/>
      <c r="BM8" s="238"/>
      <c r="BN8" s="238"/>
      <c r="BO8" s="238"/>
      <c r="BP8" s="238"/>
      <c r="BQ8" s="238"/>
      <c r="BR8" s="238"/>
      <c r="BS8" s="238"/>
      <c r="BT8" s="238"/>
      <c r="BU8" s="238"/>
      <c r="BV8" s="238"/>
      <c r="BW8" s="238"/>
      <c r="BX8" s="238"/>
      <c r="BY8" s="238"/>
      <c r="BZ8" s="238"/>
      <c r="CA8" s="238"/>
      <c r="CB8" s="238"/>
      <c r="CC8" s="238"/>
      <c r="CD8" s="238"/>
      <c r="CE8" s="238"/>
      <c r="CF8" s="238"/>
    </row>
    <row r="9" spans="1:84" x14ac:dyDescent="0.3">
      <c r="A9" s="246"/>
      <c r="B9" s="302"/>
      <c r="C9" s="295"/>
      <c r="D9" s="296"/>
      <c r="E9" s="297"/>
      <c r="F9" s="238"/>
      <c r="G9" s="238"/>
      <c r="H9" s="238"/>
      <c r="I9" s="238"/>
      <c r="J9" s="238"/>
      <c r="K9" s="238"/>
      <c r="L9" s="238"/>
      <c r="M9" s="238"/>
      <c r="N9" s="238"/>
      <c r="O9" s="238"/>
      <c r="P9" s="238"/>
      <c r="Q9" s="238"/>
      <c r="R9" s="238">
        <v>14</v>
      </c>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8"/>
      <c r="BA9" s="238"/>
      <c r="BB9" s="238"/>
      <c r="BC9" s="238"/>
      <c r="BD9" s="238"/>
      <c r="BE9" s="238"/>
      <c r="BF9" s="238"/>
      <c r="BG9" s="238"/>
      <c r="BH9" s="238"/>
      <c r="BI9" s="238"/>
      <c r="BJ9" s="238"/>
      <c r="BK9" s="238"/>
      <c r="BL9" s="238"/>
      <c r="BM9" s="238"/>
      <c r="BN9" s="238"/>
      <c r="BO9" s="238"/>
      <c r="BP9" s="238"/>
      <c r="BQ9" s="238"/>
      <c r="BR9" s="238"/>
      <c r="BS9" s="238"/>
      <c r="BT9" s="238"/>
      <c r="BU9" s="238"/>
      <c r="BV9" s="238"/>
      <c r="BW9" s="238"/>
      <c r="BX9" s="238"/>
      <c r="BY9" s="238"/>
      <c r="BZ9" s="238"/>
      <c r="CA9" s="238"/>
      <c r="CB9" s="238"/>
      <c r="CC9" s="238"/>
      <c r="CD9" s="238"/>
      <c r="CE9" s="238"/>
      <c r="CF9" s="238"/>
    </row>
    <row r="10" spans="1:84" ht="25.5" customHeight="1" x14ac:dyDescent="0.3">
      <c r="A10" s="246"/>
      <c r="B10" s="302"/>
      <c r="C10" s="298"/>
      <c r="D10" s="299"/>
      <c r="E10" s="300"/>
      <c r="F10" s="238"/>
      <c r="G10" s="238"/>
      <c r="H10" s="238"/>
      <c r="I10" s="238"/>
      <c r="J10" s="238"/>
      <c r="K10" s="238"/>
      <c r="L10" s="238"/>
      <c r="M10" s="238"/>
      <c r="N10" s="238"/>
      <c r="O10" s="238"/>
      <c r="P10" s="238"/>
      <c r="Q10" s="238"/>
      <c r="R10" s="238">
        <v>39</v>
      </c>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8"/>
      <c r="BL10" s="238"/>
      <c r="BM10" s="238"/>
      <c r="BN10" s="238"/>
      <c r="BO10" s="238"/>
      <c r="BP10" s="238"/>
      <c r="BQ10" s="238"/>
      <c r="BR10" s="238"/>
      <c r="BS10" s="238"/>
      <c r="BT10" s="238"/>
      <c r="BU10" s="238"/>
      <c r="BV10" s="238"/>
      <c r="BW10" s="238"/>
      <c r="BX10" s="238"/>
      <c r="BY10" s="238"/>
      <c r="BZ10" s="238"/>
      <c r="CA10" s="238"/>
      <c r="CB10" s="238"/>
      <c r="CC10" s="238"/>
      <c r="CD10" s="238"/>
      <c r="CE10" s="238"/>
      <c r="CF10" s="238"/>
    </row>
    <row r="11" spans="1:84" x14ac:dyDescent="0.3">
      <c r="A11" s="246"/>
      <c r="B11" s="246"/>
      <c r="C11" s="246"/>
      <c r="D11" s="246"/>
      <c r="E11" s="238"/>
      <c r="F11" s="238"/>
      <c r="G11" s="238"/>
      <c r="H11" s="238"/>
      <c r="I11" s="238"/>
      <c r="J11" s="238"/>
      <c r="K11" s="238"/>
      <c r="L11" s="238"/>
      <c r="M11" s="238"/>
      <c r="N11" s="238"/>
      <c r="O11" s="238"/>
      <c r="P11" s="238"/>
      <c r="Q11" s="238"/>
      <c r="R11" s="238"/>
      <c r="S11" s="238">
        <v>18</v>
      </c>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8"/>
      <c r="AV11" s="238"/>
      <c r="AW11" s="238"/>
      <c r="AX11" s="238"/>
      <c r="AY11" s="238"/>
      <c r="AZ11" s="238"/>
      <c r="BA11" s="238"/>
      <c r="BB11" s="238"/>
      <c r="BC11" s="238"/>
      <c r="BD11" s="238"/>
      <c r="BE11" s="238"/>
      <c r="BF11" s="238"/>
      <c r="BG11" s="238"/>
      <c r="BH11" s="238"/>
      <c r="BI11" s="238"/>
      <c r="BJ11" s="238"/>
      <c r="BK11" s="238"/>
      <c r="BL11" s="238"/>
      <c r="BM11" s="238"/>
      <c r="BN11" s="238"/>
      <c r="BO11" s="238"/>
      <c r="BP11" s="238"/>
      <c r="BQ11" s="238"/>
      <c r="BR11" s="238"/>
      <c r="BS11" s="238"/>
      <c r="BT11" s="238"/>
      <c r="BU11" s="238"/>
      <c r="BV11" s="238"/>
      <c r="BW11" s="238"/>
      <c r="BX11" s="238"/>
      <c r="BY11" s="238"/>
      <c r="BZ11" s="238"/>
      <c r="CA11" s="238"/>
      <c r="CB11" s="238"/>
      <c r="CC11" s="238"/>
      <c r="CD11" s="238"/>
      <c r="CE11" s="238"/>
      <c r="CF11" s="238"/>
    </row>
    <row r="12" spans="1:84" ht="22.5" customHeight="1" x14ac:dyDescent="0.3">
      <c r="A12" s="236"/>
      <c r="B12" s="284" t="s">
        <v>243</v>
      </c>
      <c r="C12" s="285"/>
      <c r="D12" s="285"/>
      <c r="E12" s="286"/>
      <c r="F12" s="237"/>
      <c r="G12" s="237"/>
      <c r="H12" s="237"/>
      <c r="I12" s="237"/>
      <c r="J12" s="237"/>
      <c r="K12" s="237"/>
      <c r="L12" s="237"/>
      <c r="M12" s="237"/>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38"/>
      <c r="BR12" s="238"/>
      <c r="BS12" s="238"/>
      <c r="BT12" s="238"/>
      <c r="BU12" s="238"/>
      <c r="BV12" s="238"/>
      <c r="BW12" s="238"/>
      <c r="BX12" s="238"/>
      <c r="BY12" s="238"/>
      <c r="BZ12" s="238"/>
      <c r="CA12" s="238"/>
      <c r="CB12" s="238"/>
      <c r="CC12" s="238"/>
      <c r="CD12" s="238"/>
      <c r="CE12" s="238"/>
      <c r="CF12" s="238"/>
    </row>
    <row r="13" spans="1:84" x14ac:dyDescent="0.3">
      <c r="A13" s="246"/>
      <c r="B13" s="246"/>
      <c r="C13" s="246"/>
      <c r="D13" s="246"/>
      <c r="E13" s="238"/>
      <c r="F13" s="238"/>
      <c r="G13" s="238"/>
      <c r="H13" s="238"/>
      <c r="I13" s="238"/>
      <c r="J13" s="238"/>
      <c r="K13" s="238"/>
      <c r="L13" s="238"/>
      <c r="M13" s="238"/>
      <c r="N13" s="238"/>
      <c r="O13" s="238"/>
      <c r="P13" s="238"/>
      <c r="Q13" s="238"/>
      <c r="R13" s="238"/>
      <c r="S13" s="238"/>
      <c r="T13" s="238">
        <v>8</v>
      </c>
      <c r="U13" s="238"/>
      <c r="V13" s="238"/>
      <c r="W13" s="238"/>
      <c r="X13" s="238"/>
      <c r="Y13" s="238"/>
      <c r="Z13" s="238"/>
      <c r="AA13" s="238"/>
      <c r="AB13" s="238"/>
      <c r="AC13" s="238"/>
      <c r="AD13" s="238"/>
      <c r="AE13" s="238"/>
      <c r="AF13" s="238"/>
      <c r="AG13" s="238"/>
      <c r="AH13" s="238"/>
      <c r="AI13" s="238"/>
      <c r="AJ13" s="238"/>
      <c r="AK13" s="238"/>
      <c r="AL13" s="238"/>
      <c r="AM13" s="238"/>
      <c r="AN13" s="238"/>
      <c r="AO13" s="238"/>
      <c r="AP13" s="238"/>
      <c r="AQ13" s="238"/>
      <c r="AR13" s="238"/>
      <c r="AS13" s="238"/>
      <c r="AT13" s="238"/>
      <c r="AU13" s="238"/>
      <c r="AV13" s="238"/>
      <c r="AW13" s="238"/>
      <c r="AX13" s="238"/>
      <c r="AY13" s="238"/>
      <c r="AZ13" s="238"/>
      <c r="BA13" s="238"/>
      <c r="BB13" s="238"/>
      <c r="BC13" s="238"/>
      <c r="BD13" s="238"/>
      <c r="BE13" s="238"/>
      <c r="BF13" s="238"/>
      <c r="BG13" s="238"/>
      <c r="BH13" s="238"/>
      <c r="BI13" s="238"/>
      <c r="BJ13" s="238"/>
      <c r="BK13" s="238"/>
      <c r="BL13" s="238"/>
      <c r="BM13" s="238"/>
      <c r="BN13" s="238"/>
      <c r="BO13" s="238"/>
      <c r="BP13" s="238"/>
      <c r="BQ13" s="238"/>
      <c r="BR13" s="238"/>
      <c r="BS13" s="238"/>
      <c r="BT13" s="238"/>
      <c r="BU13" s="238"/>
      <c r="BV13" s="238"/>
      <c r="BW13" s="238"/>
      <c r="BX13" s="238"/>
      <c r="BY13" s="238"/>
      <c r="BZ13" s="238"/>
      <c r="CA13" s="238"/>
      <c r="CB13" s="238"/>
      <c r="CC13" s="238"/>
      <c r="CD13" s="238"/>
      <c r="CE13" s="238"/>
      <c r="CF13" s="238"/>
    </row>
    <row r="14" spans="1:84" ht="33" customHeight="1" x14ac:dyDescent="0.3">
      <c r="A14" s="236"/>
      <c r="B14" s="244" t="s">
        <v>244</v>
      </c>
      <c r="C14" s="303"/>
      <c r="D14" s="304"/>
      <c r="E14" s="305"/>
      <c r="F14" s="237"/>
      <c r="G14" s="237"/>
      <c r="H14" s="237"/>
      <c r="I14" s="237"/>
      <c r="J14" s="237"/>
      <c r="K14" s="237"/>
      <c r="L14" s="237"/>
      <c r="M14" s="237"/>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38"/>
      <c r="BQ14" s="238"/>
      <c r="BR14" s="238"/>
      <c r="BS14" s="238"/>
      <c r="BT14" s="238"/>
      <c r="BU14" s="238"/>
      <c r="BV14" s="238"/>
      <c r="BW14" s="238"/>
      <c r="BX14" s="238"/>
      <c r="BY14" s="238"/>
      <c r="BZ14" s="238"/>
      <c r="CA14" s="238"/>
      <c r="CB14" s="238"/>
      <c r="CC14" s="238"/>
      <c r="CD14" s="238"/>
      <c r="CE14" s="238"/>
      <c r="CF14" s="238"/>
    </row>
    <row r="15" spans="1:84" x14ac:dyDescent="0.3">
      <c r="A15" s="246"/>
      <c r="B15" s="246"/>
      <c r="C15" s="246"/>
      <c r="D15" s="246"/>
      <c r="E15" s="238"/>
      <c r="F15" s="238"/>
      <c r="G15" s="238"/>
      <c r="H15" s="238"/>
      <c r="I15" s="238"/>
      <c r="J15" s="238"/>
      <c r="K15" s="238"/>
      <c r="L15" s="238"/>
      <c r="M15" s="238"/>
      <c r="N15" s="238"/>
      <c r="O15" s="238"/>
      <c r="P15" s="238"/>
      <c r="Q15" s="238"/>
      <c r="R15" s="238"/>
      <c r="S15" s="238"/>
      <c r="T15" s="238">
        <v>9</v>
      </c>
      <c r="U15" s="238"/>
      <c r="V15" s="238"/>
      <c r="W15" s="238"/>
      <c r="X15" s="238"/>
      <c r="Y15" s="238"/>
      <c r="Z15" s="238"/>
      <c r="AA15" s="238"/>
      <c r="AB15" s="238"/>
      <c r="AC15" s="238"/>
      <c r="AD15" s="238"/>
      <c r="AE15" s="238"/>
      <c r="AF15" s="238"/>
      <c r="AG15" s="238"/>
      <c r="AH15" s="238"/>
      <c r="AI15" s="238"/>
      <c r="AJ15" s="238"/>
      <c r="AK15" s="238"/>
      <c r="AL15" s="238"/>
      <c r="AM15" s="238"/>
      <c r="AN15" s="238"/>
      <c r="AO15" s="238"/>
      <c r="AP15" s="238"/>
      <c r="AQ15" s="238"/>
      <c r="AR15" s="238"/>
      <c r="AS15" s="238"/>
      <c r="AT15" s="238"/>
      <c r="AU15" s="238"/>
      <c r="AV15" s="238"/>
      <c r="AW15" s="238"/>
      <c r="AX15" s="238"/>
      <c r="AY15" s="238"/>
      <c r="AZ15" s="238"/>
      <c r="BA15" s="238"/>
      <c r="BB15" s="238"/>
      <c r="BC15" s="238"/>
      <c r="BD15" s="238"/>
      <c r="BE15" s="238"/>
      <c r="BF15" s="238"/>
      <c r="BG15" s="238"/>
      <c r="BH15" s="238"/>
      <c r="BI15" s="238"/>
      <c r="BJ15" s="238"/>
      <c r="BK15" s="238"/>
      <c r="BL15" s="238"/>
      <c r="BM15" s="238"/>
      <c r="BN15" s="238"/>
      <c r="BO15" s="238"/>
      <c r="BP15" s="238"/>
      <c r="BQ15" s="238"/>
      <c r="BR15" s="238"/>
      <c r="BS15" s="238"/>
      <c r="BT15" s="238"/>
      <c r="BU15" s="238"/>
      <c r="BV15" s="238"/>
      <c r="BW15" s="238"/>
      <c r="BX15" s="238"/>
      <c r="BY15" s="238"/>
      <c r="BZ15" s="238"/>
      <c r="CA15" s="238"/>
      <c r="CB15" s="238"/>
      <c r="CC15" s="238"/>
      <c r="CD15" s="238"/>
      <c r="CE15" s="238"/>
      <c r="CF15" s="238"/>
    </row>
    <row r="16" spans="1:84" ht="33" customHeight="1" x14ac:dyDescent="0.3">
      <c r="A16" s="236"/>
      <c r="B16" s="244" t="s">
        <v>245</v>
      </c>
      <c r="C16" s="254" t="s">
        <v>246</v>
      </c>
      <c r="D16" s="245" t="s">
        <v>247</v>
      </c>
      <c r="E16" s="254" t="s">
        <v>246</v>
      </c>
      <c r="F16" s="237"/>
      <c r="G16" s="237"/>
      <c r="H16" s="237"/>
      <c r="I16" s="237"/>
      <c r="J16" s="237"/>
      <c r="K16" s="237"/>
      <c r="L16" s="237"/>
      <c r="M16" s="237"/>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V16" s="238"/>
      <c r="AW16" s="238"/>
      <c r="AX16" s="238"/>
      <c r="AY16" s="238"/>
      <c r="AZ16" s="238"/>
      <c r="BA16" s="238"/>
      <c r="BB16" s="238"/>
      <c r="BC16" s="238"/>
      <c r="BD16" s="238"/>
      <c r="BE16" s="238"/>
      <c r="BF16" s="238"/>
      <c r="BG16" s="238"/>
      <c r="BH16" s="238"/>
      <c r="BI16" s="238"/>
      <c r="BJ16" s="238"/>
      <c r="BK16" s="238"/>
      <c r="BL16" s="238"/>
      <c r="BM16" s="238"/>
      <c r="BN16" s="238"/>
      <c r="BO16" s="238"/>
      <c r="BP16" s="238"/>
      <c r="BQ16" s="238"/>
      <c r="BR16" s="238"/>
      <c r="BS16" s="238"/>
      <c r="BT16" s="238"/>
      <c r="BU16" s="238"/>
      <c r="BV16" s="238"/>
      <c r="BW16" s="238"/>
      <c r="BX16" s="238"/>
      <c r="BY16" s="238"/>
      <c r="BZ16" s="238"/>
      <c r="CA16" s="238"/>
      <c r="CB16" s="238"/>
      <c r="CC16" s="238"/>
      <c r="CD16" s="238"/>
      <c r="CE16" s="238"/>
      <c r="CF16" s="238"/>
    </row>
    <row r="17" spans="1:84" x14ac:dyDescent="0.3">
      <c r="A17" s="246"/>
      <c r="B17" s="246"/>
      <c r="C17" s="246"/>
      <c r="D17" s="246"/>
      <c r="E17" s="238"/>
      <c r="F17" s="238"/>
      <c r="G17" s="238"/>
      <c r="H17" s="238"/>
      <c r="I17" s="238"/>
      <c r="J17" s="238"/>
      <c r="K17" s="238"/>
      <c r="L17" s="238"/>
      <c r="M17" s="238"/>
      <c r="N17" s="238"/>
      <c r="O17" s="238"/>
      <c r="P17" s="238"/>
      <c r="Q17" s="238"/>
      <c r="R17" s="238"/>
      <c r="S17" s="238"/>
      <c r="T17" s="238">
        <v>33</v>
      </c>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8"/>
      <c r="AV17" s="238"/>
      <c r="AW17" s="238"/>
      <c r="AX17" s="238"/>
      <c r="AY17" s="238"/>
      <c r="AZ17" s="238"/>
      <c r="BA17" s="238"/>
      <c r="BB17" s="238"/>
      <c r="BC17" s="238"/>
      <c r="BD17" s="238"/>
      <c r="BE17" s="238"/>
      <c r="BF17" s="238"/>
      <c r="BG17" s="238"/>
      <c r="BH17" s="238"/>
      <c r="BI17" s="238"/>
      <c r="BJ17" s="238"/>
      <c r="BK17" s="238"/>
      <c r="BL17" s="238"/>
      <c r="BM17" s="238"/>
      <c r="BN17" s="238"/>
      <c r="BO17" s="238"/>
      <c r="BP17" s="238"/>
      <c r="BQ17" s="238"/>
      <c r="BR17" s="238"/>
      <c r="BS17" s="238"/>
      <c r="BT17" s="238"/>
      <c r="BU17" s="238"/>
      <c r="BV17" s="238"/>
      <c r="BW17" s="238"/>
      <c r="BX17" s="238"/>
      <c r="BY17" s="238"/>
      <c r="BZ17" s="238"/>
      <c r="CA17" s="238"/>
      <c r="CB17" s="238"/>
      <c r="CC17" s="238"/>
      <c r="CD17" s="238"/>
      <c r="CE17" s="238"/>
      <c r="CF17" s="238"/>
    </row>
    <row r="18" spans="1:84" ht="15.75" customHeight="1" x14ac:dyDescent="0.3">
      <c r="A18" s="236"/>
      <c r="B18" s="284" t="s">
        <v>288</v>
      </c>
      <c r="C18" s="285"/>
      <c r="D18" s="285"/>
      <c r="E18" s="286"/>
      <c r="F18" s="237"/>
      <c r="G18" s="237"/>
      <c r="H18" s="237"/>
      <c r="I18" s="237"/>
      <c r="J18" s="237"/>
      <c r="K18" s="237"/>
      <c r="L18" s="237"/>
      <c r="M18" s="237"/>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8"/>
      <c r="AS18" s="238"/>
      <c r="AT18" s="238"/>
      <c r="AU18" s="238"/>
      <c r="AV18" s="238"/>
      <c r="AW18" s="238"/>
      <c r="AX18" s="238"/>
      <c r="AY18" s="238"/>
      <c r="AZ18" s="238"/>
      <c r="BA18" s="238"/>
      <c r="BB18" s="238"/>
      <c r="BC18" s="238"/>
      <c r="BD18" s="238"/>
      <c r="BE18" s="238"/>
      <c r="BF18" s="238"/>
      <c r="BG18" s="238"/>
      <c r="BH18" s="238"/>
      <c r="BI18" s="238"/>
      <c r="BJ18" s="238"/>
      <c r="BK18" s="238"/>
      <c r="BL18" s="238"/>
      <c r="BM18" s="238"/>
      <c r="BN18" s="238"/>
      <c r="BO18" s="238"/>
      <c r="BP18" s="238"/>
      <c r="BQ18" s="238"/>
      <c r="BR18" s="238"/>
      <c r="BS18" s="238"/>
      <c r="BT18" s="238"/>
      <c r="BU18" s="238"/>
      <c r="BV18" s="238"/>
      <c r="BW18" s="238"/>
      <c r="BX18" s="238"/>
      <c r="BY18" s="238"/>
      <c r="BZ18" s="238"/>
      <c r="CA18" s="238"/>
      <c r="CB18" s="238"/>
      <c r="CC18" s="238"/>
      <c r="CD18" s="238"/>
      <c r="CE18" s="238"/>
      <c r="CF18" s="238"/>
    </row>
    <row r="19" spans="1:84" x14ac:dyDescent="0.3">
      <c r="A19" s="246"/>
      <c r="B19" s="246"/>
      <c r="C19" s="246"/>
      <c r="D19" s="246"/>
      <c r="E19" s="238"/>
      <c r="F19" s="238"/>
      <c r="G19" s="238"/>
      <c r="H19" s="238"/>
      <c r="I19" s="238"/>
      <c r="J19" s="238"/>
      <c r="K19" s="238"/>
      <c r="L19" s="238"/>
      <c r="M19" s="238"/>
      <c r="N19" s="238"/>
      <c r="O19" s="238"/>
      <c r="P19" s="238"/>
      <c r="Q19" s="238"/>
      <c r="R19" s="238"/>
      <c r="S19" s="238"/>
      <c r="T19" s="238">
        <v>50</v>
      </c>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8"/>
      <c r="BA19" s="238"/>
      <c r="BB19" s="238"/>
      <c r="BC19" s="238"/>
      <c r="BD19" s="238"/>
      <c r="BE19" s="238"/>
      <c r="BF19" s="238"/>
      <c r="BG19" s="238"/>
      <c r="BH19" s="238"/>
      <c r="BI19" s="238"/>
      <c r="BJ19" s="238"/>
      <c r="BK19" s="238"/>
      <c r="BL19" s="238"/>
      <c r="BM19" s="238"/>
      <c r="BN19" s="238"/>
      <c r="BO19" s="238"/>
      <c r="BP19" s="238"/>
      <c r="BQ19" s="238"/>
      <c r="BR19" s="238"/>
      <c r="BS19" s="238"/>
      <c r="BT19" s="238"/>
      <c r="BU19" s="238"/>
      <c r="BV19" s="238"/>
      <c r="BW19" s="238"/>
      <c r="BX19" s="238"/>
      <c r="BY19" s="238"/>
      <c r="BZ19" s="238"/>
      <c r="CA19" s="238"/>
      <c r="CB19" s="238"/>
      <c r="CC19" s="238"/>
      <c r="CD19" s="238"/>
      <c r="CE19" s="238"/>
      <c r="CF19" s="238"/>
    </row>
    <row r="20" spans="1:84" x14ac:dyDescent="0.3">
      <c r="A20" s="246"/>
      <c r="B20" s="246"/>
      <c r="C20" s="246"/>
      <c r="D20" s="246"/>
      <c r="E20" s="238"/>
      <c r="F20" s="238"/>
      <c r="G20" s="238"/>
      <c r="H20" s="238"/>
      <c r="I20" s="238"/>
      <c r="J20" s="238"/>
      <c r="K20" s="238"/>
      <c r="L20" s="238"/>
      <c r="M20" s="238"/>
      <c r="N20" s="238"/>
      <c r="O20" s="238"/>
      <c r="P20" s="238"/>
      <c r="Q20" s="238"/>
      <c r="R20" s="238"/>
      <c r="S20" s="238"/>
      <c r="T20" s="238"/>
      <c r="U20" s="238">
        <v>15</v>
      </c>
      <c r="V20" s="238"/>
      <c r="W20" s="238"/>
      <c r="X20" s="238"/>
      <c r="Y20" s="238"/>
      <c r="Z20" s="238"/>
      <c r="AA20" s="238"/>
      <c r="AB20" s="238"/>
      <c r="AC20" s="238"/>
      <c r="AD20" s="238"/>
      <c r="AE20" s="238"/>
      <c r="AF20" s="238"/>
      <c r="AG20" s="238"/>
      <c r="AH20" s="238"/>
      <c r="AI20" s="238"/>
      <c r="AJ20" s="238"/>
      <c r="AK20" s="238"/>
      <c r="AL20" s="238"/>
      <c r="AM20" s="238"/>
      <c r="AN20" s="238"/>
      <c r="AO20" s="238"/>
      <c r="AP20" s="238"/>
      <c r="AQ20" s="238"/>
      <c r="AR20" s="238"/>
      <c r="AS20" s="238"/>
      <c r="AT20" s="238"/>
      <c r="AU20" s="238"/>
      <c r="AV20" s="238"/>
      <c r="AW20" s="238"/>
      <c r="AX20" s="238"/>
      <c r="AY20" s="238"/>
      <c r="AZ20" s="238"/>
      <c r="BA20" s="238"/>
      <c r="BB20" s="238"/>
      <c r="BC20" s="238"/>
      <c r="BD20" s="238"/>
      <c r="BE20" s="238"/>
      <c r="BF20" s="238"/>
      <c r="BG20" s="238"/>
      <c r="BH20" s="238"/>
      <c r="BI20" s="238"/>
      <c r="BJ20" s="238"/>
      <c r="BK20" s="238"/>
      <c r="BL20" s="238"/>
      <c r="BM20" s="238"/>
      <c r="BN20" s="238"/>
      <c r="BO20" s="238"/>
      <c r="BP20" s="238"/>
      <c r="BQ20" s="238"/>
      <c r="BR20" s="238"/>
      <c r="BS20" s="238"/>
      <c r="BT20" s="238"/>
      <c r="BU20" s="238"/>
      <c r="BV20" s="238"/>
      <c r="BW20" s="238"/>
      <c r="BX20" s="238"/>
      <c r="BY20" s="238"/>
      <c r="BZ20" s="238"/>
      <c r="CA20" s="238"/>
      <c r="CB20" s="238"/>
      <c r="CC20" s="238"/>
      <c r="CD20" s="238"/>
      <c r="CE20" s="238"/>
      <c r="CF20" s="238"/>
    </row>
    <row r="21" spans="1:84" x14ac:dyDescent="0.3">
      <c r="A21" s="246"/>
      <c r="B21" s="246"/>
      <c r="C21" s="246"/>
      <c r="D21" s="246"/>
      <c r="E21" s="238"/>
      <c r="F21" s="238"/>
      <c r="G21" s="238"/>
      <c r="H21" s="238"/>
      <c r="I21" s="238"/>
      <c r="J21" s="238"/>
      <c r="K21" s="238"/>
      <c r="L21" s="238"/>
      <c r="M21" s="238"/>
      <c r="N21" s="238"/>
      <c r="O21" s="238"/>
      <c r="P21" s="238"/>
      <c r="Q21" s="238"/>
      <c r="R21" s="238"/>
      <c r="S21" s="238"/>
      <c r="T21" s="238"/>
      <c r="U21" s="238"/>
      <c r="V21" s="238">
        <v>16</v>
      </c>
      <c r="W21" s="238"/>
      <c r="X21" s="238"/>
      <c r="Y21" s="238"/>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8"/>
      <c r="BA21" s="238"/>
      <c r="BB21" s="238"/>
      <c r="BC21" s="238"/>
      <c r="BD21" s="238"/>
      <c r="BE21" s="238"/>
      <c r="BF21" s="238"/>
      <c r="BG21" s="238"/>
      <c r="BH21" s="238"/>
      <c r="BI21" s="238"/>
      <c r="BJ21" s="238"/>
      <c r="BK21" s="238"/>
      <c r="BL21" s="238"/>
      <c r="BM21" s="238"/>
      <c r="BN21" s="238"/>
      <c r="BO21" s="238"/>
      <c r="BP21" s="238"/>
      <c r="BQ21" s="238"/>
      <c r="BR21" s="238"/>
      <c r="BS21" s="238"/>
      <c r="BT21" s="238"/>
      <c r="BU21" s="238"/>
      <c r="BV21" s="238"/>
      <c r="BW21" s="238"/>
      <c r="BX21" s="238"/>
      <c r="BY21" s="238"/>
      <c r="BZ21" s="238"/>
      <c r="CA21" s="238"/>
      <c r="CB21" s="238"/>
      <c r="CC21" s="238"/>
      <c r="CD21" s="238"/>
      <c r="CE21" s="238"/>
      <c r="CF21" s="238"/>
    </row>
    <row r="22" spans="1:84" ht="15.6" x14ac:dyDescent="0.3">
      <c r="A22" s="236"/>
      <c r="B22" s="247" t="s">
        <v>249</v>
      </c>
      <c r="C22" s="241"/>
      <c r="D22" s="241"/>
      <c r="E22" s="242"/>
      <c r="F22" s="237"/>
      <c r="G22" s="237">
        <v>43</v>
      </c>
      <c r="H22" s="237"/>
      <c r="I22" s="237"/>
      <c r="J22" s="237"/>
      <c r="K22" s="237"/>
      <c r="L22" s="237"/>
      <c r="M22" s="237"/>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8"/>
      <c r="BA22" s="238"/>
      <c r="BB22" s="238"/>
      <c r="BC22" s="238"/>
      <c r="BD22" s="238"/>
      <c r="BE22" s="238"/>
      <c r="BF22" s="238"/>
      <c r="BG22" s="238"/>
      <c r="BH22" s="238"/>
      <c r="BI22" s="238"/>
      <c r="BJ22" s="238"/>
      <c r="BK22" s="238"/>
      <c r="BL22" s="238"/>
      <c r="BM22" s="238"/>
      <c r="BN22" s="238"/>
      <c r="BO22" s="238"/>
      <c r="BP22" s="238"/>
      <c r="BQ22" s="238"/>
      <c r="BR22" s="238"/>
      <c r="BS22" s="238"/>
      <c r="BT22" s="238"/>
      <c r="BU22" s="238"/>
      <c r="BV22" s="238"/>
      <c r="BW22" s="238"/>
      <c r="BX22" s="238"/>
      <c r="BY22" s="238"/>
      <c r="BZ22" s="238"/>
      <c r="CA22" s="238"/>
      <c r="CB22" s="238"/>
      <c r="CC22" s="238"/>
      <c r="CD22" s="238"/>
      <c r="CE22" s="238"/>
      <c r="CF22" s="238"/>
    </row>
    <row r="23" spans="1:84" x14ac:dyDescent="0.3">
      <c r="A23" s="246"/>
      <c r="B23" s="246"/>
      <c r="C23" s="246"/>
      <c r="D23" s="246"/>
      <c r="E23" s="238"/>
      <c r="F23" s="238"/>
      <c r="G23" s="238"/>
      <c r="H23" s="238"/>
      <c r="I23" s="238"/>
      <c r="J23" s="238"/>
      <c r="K23" s="238"/>
      <c r="L23" s="238"/>
      <c r="M23" s="238"/>
      <c r="N23" s="238"/>
      <c r="O23" s="238"/>
      <c r="P23" s="238"/>
      <c r="Q23" s="238"/>
      <c r="R23" s="238"/>
      <c r="S23" s="238"/>
      <c r="T23" s="238"/>
      <c r="U23" s="238"/>
      <c r="V23" s="238">
        <v>29</v>
      </c>
      <c r="W23" s="238"/>
      <c r="X23" s="238"/>
      <c r="Y23" s="238"/>
      <c r="Z23" s="238"/>
      <c r="AA23" s="238"/>
      <c r="AB23" s="238"/>
      <c r="AC23" s="238"/>
      <c r="AD23" s="238"/>
      <c r="AE23" s="238"/>
      <c r="AF23" s="238"/>
      <c r="AG23" s="238"/>
      <c r="AH23" s="238"/>
      <c r="AI23" s="238"/>
      <c r="AJ23" s="238"/>
      <c r="AK23" s="238"/>
      <c r="AL23" s="238"/>
      <c r="AM23" s="238"/>
      <c r="AN23" s="238"/>
      <c r="AO23" s="238"/>
      <c r="AP23" s="238"/>
      <c r="AQ23" s="238"/>
      <c r="AR23" s="238"/>
      <c r="AS23" s="238"/>
      <c r="AT23" s="238"/>
      <c r="AU23" s="238"/>
      <c r="AV23" s="238"/>
      <c r="AW23" s="238"/>
      <c r="AX23" s="238"/>
      <c r="AY23" s="238"/>
      <c r="AZ23" s="238"/>
      <c r="BA23" s="238"/>
      <c r="BB23" s="238"/>
      <c r="BC23" s="238"/>
      <c r="BD23" s="238"/>
      <c r="BE23" s="238"/>
      <c r="BF23" s="238"/>
      <c r="BG23" s="238"/>
      <c r="BH23" s="238"/>
      <c r="BI23" s="238"/>
      <c r="BJ23" s="238"/>
      <c r="BK23" s="238"/>
      <c r="BL23" s="238"/>
      <c r="BM23" s="238"/>
      <c r="BN23" s="238"/>
      <c r="BO23" s="238"/>
      <c r="BP23" s="238"/>
      <c r="BQ23" s="238"/>
      <c r="BR23" s="238"/>
      <c r="BS23" s="238"/>
      <c r="BT23" s="238"/>
      <c r="BU23" s="238"/>
      <c r="BV23" s="238"/>
      <c r="BW23" s="238"/>
      <c r="BX23" s="238"/>
      <c r="BY23" s="238"/>
      <c r="BZ23" s="238"/>
      <c r="CA23" s="238"/>
      <c r="CB23" s="238"/>
      <c r="CC23" s="238"/>
      <c r="CD23" s="238"/>
      <c r="CE23" s="238"/>
      <c r="CF23" s="238"/>
    </row>
    <row r="24" spans="1:84" ht="17.25" customHeight="1" x14ac:dyDescent="0.3">
      <c r="A24" s="236"/>
      <c r="B24" s="287" t="s">
        <v>250</v>
      </c>
      <c r="C24" s="288"/>
      <c r="D24" s="288"/>
      <c r="E24" s="289"/>
      <c r="F24" s="237"/>
      <c r="G24" s="237"/>
      <c r="H24" s="237"/>
      <c r="I24" s="237"/>
      <c r="J24" s="237"/>
      <c r="K24" s="237"/>
      <c r="L24" s="237"/>
      <c r="M24" s="237"/>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238"/>
      <c r="AN24" s="238"/>
      <c r="AO24" s="238"/>
      <c r="AP24" s="238"/>
      <c r="AQ24" s="238"/>
      <c r="AR24" s="238"/>
      <c r="AS24" s="238"/>
      <c r="AT24" s="238"/>
      <c r="AU24" s="238"/>
      <c r="AV24" s="238"/>
      <c r="AW24" s="238"/>
      <c r="AX24" s="238"/>
      <c r="AY24" s="238"/>
      <c r="AZ24" s="238"/>
      <c r="BA24" s="238"/>
      <c r="BB24" s="238"/>
      <c r="BC24" s="238"/>
      <c r="BD24" s="238"/>
      <c r="BE24" s="238"/>
      <c r="BF24" s="238"/>
      <c r="BG24" s="238"/>
      <c r="BH24" s="238"/>
      <c r="BI24" s="238"/>
      <c r="BJ24" s="238"/>
      <c r="BK24" s="238"/>
      <c r="BL24" s="238"/>
      <c r="BM24" s="238"/>
      <c r="BN24" s="238"/>
      <c r="BO24" s="238"/>
      <c r="BP24" s="238"/>
      <c r="BQ24" s="238"/>
      <c r="BR24" s="238"/>
      <c r="BS24" s="238"/>
      <c r="BT24" s="238"/>
      <c r="BU24" s="238"/>
      <c r="BV24" s="238"/>
      <c r="BW24" s="238"/>
      <c r="BX24" s="238"/>
      <c r="BY24" s="238"/>
      <c r="BZ24" s="238"/>
      <c r="CA24" s="238"/>
      <c r="CB24" s="238"/>
      <c r="CC24" s="238"/>
      <c r="CD24" s="238"/>
      <c r="CE24" s="238"/>
      <c r="CF24" s="238"/>
    </row>
    <row r="25" spans="1:84" x14ac:dyDescent="0.3">
      <c r="A25" s="246"/>
      <c r="B25" s="248" t="s">
        <v>289</v>
      </c>
      <c r="C25" s="249"/>
      <c r="D25" s="249"/>
      <c r="E25" s="250"/>
      <c r="F25" s="238"/>
      <c r="G25" s="238"/>
      <c r="H25" s="238"/>
      <c r="I25" s="238"/>
      <c r="J25" s="238"/>
      <c r="K25" s="238"/>
      <c r="L25" s="238"/>
      <c r="M25" s="238"/>
      <c r="N25" s="238"/>
      <c r="O25" s="238"/>
      <c r="P25" s="238"/>
      <c r="Q25" s="238"/>
      <c r="R25" s="238"/>
      <c r="S25" s="238"/>
      <c r="T25" s="238"/>
      <c r="U25" s="238"/>
      <c r="V25" s="238">
        <v>34</v>
      </c>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38"/>
      <c r="AY25" s="238"/>
      <c r="AZ25" s="238"/>
      <c r="BA25" s="238"/>
      <c r="BB25" s="238"/>
      <c r="BC25" s="238"/>
      <c r="BD25" s="238"/>
      <c r="BE25" s="238"/>
      <c r="BF25" s="238"/>
      <c r="BG25" s="238"/>
      <c r="BH25" s="238"/>
      <c r="BI25" s="238"/>
      <c r="BJ25" s="238"/>
      <c r="BK25" s="238"/>
      <c r="BL25" s="238"/>
      <c r="BM25" s="238"/>
      <c r="BN25" s="238"/>
      <c r="BO25" s="238"/>
      <c r="BP25" s="238"/>
      <c r="BQ25" s="238"/>
      <c r="BR25" s="238"/>
      <c r="BS25" s="238"/>
      <c r="BT25" s="238"/>
      <c r="BU25" s="238"/>
      <c r="BV25" s="238"/>
      <c r="BW25" s="238"/>
      <c r="BX25" s="238"/>
      <c r="BY25" s="238"/>
      <c r="BZ25" s="238"/>
      <c r="CA25" s="238"/>
      <c r="CB25" s="238"/>
      <c r="CC25" s="238"/>
      <c r="CD25" s="238"/>
      <c r="CE25" s="238"/>
      <c r="CF25" s="238"/>
    </row>
    <row r="26" spans="1:84" x14ac:dyDescent="0.3">
      <c r="A26" s="246"/>
      <c r="B26" s="246"/>
      <c r="C26" s="246"/>
      <c r="D26" s="246"/>
      <c r="E26" s="238"/>
      <c r="F26" s="238"/>
      <c r="G26" s="238"/>
      <c r="H26" s="238"/>
      <c r="I26" s="238"/>
      <c r="J26" s="238"/>
      <c r="K26" s="238"/>
      <c r="L26" s="238"/>
      <c r="M26" s="238"/>
      <c r="N26" s="238"/>
      <c r="O26" s="238"/>
      <c r="P26" s="238"/>
      <c r="Q26" s="238"/>
      <c r="R26" s="238"/>
      <c r="S26" s="238"/>
      <c r="T26" s="238"/>
      <c r="U26" s="238"/>
      <c r="V26" s="238"/>
      <c r="W26" s="238">
        <v>41</v>
      </c>
      <c r="X26" s="238"/>
      <c r="Y26" s="238"/>
      <c r="Z26" s="238"/>
      <c r="AA26" s="238"/>
      <c r="AB26" s="238"/>
      <c r="AC26" s="238"/>
      <c r="AD26" s="238"/>
      <c r="AE26" s="238"/>
      <c r="AF26" s="238"/>
      <c r="AG26" s="238"/>
      <c r="AH26" s="238"/>
      <c r="AI26" s="238"/>
      <c r="AJ26" s="238"/>
      <c r="AK26" s="238"/>
      <c r="AL26" s="238"/>
      <c r="AM26" s="238"/>
      <c r="AN26" s="238"/>
      <c r="AO26" s="238"/>
      <c r="AP26" s="238"/>
      <c r="AQ26" s="238"/>
      <c r="AR26" s="238"/>
      <c r="AS26" s="238"/>
      <c r="AT26" s="238"/>
      <c r="AU26" s="238"/>
      <c r="AV26" s="238"/>
      <c r="AW26" s="238"/>
      <c r="AX26" s="238"/>
      <c r="AY26" s="238"/>
      <c r="AZ26" s="238"/>
      <c r="BA26" s="238"/>
      <c r="BB26" s="238"/>
      <c r="BC26" s="238"/>
      <c r="BD26" s="238"/>
      <c r="BE26" s="238"/>
      <c r="BF26" s="238"/>
      <c r="BG26" s="238"/>
      <c r="BH26" s="238"/>
      <c r="BI26" s="238"/>
      <c r="BJ26" s="238"/>
      <c r="BK26" s="238"/>
      <c r="BL26" s="238"/>
      <c r="BM26" s="238"/>
      <c r="BN26" s="238"/>
      <c r="BO26" s="238"/>
      <c r="BP26" s="238"/>
      <c r="BQ26" s="238"/>
      <c r="BR26" s="238"/>
      <c r="BS26" s="238"/>
      <c r="BT26" s="238"/>
      <c r="BU26" s="238"/>
      <c r="BV26" s="238"/>
      <c r="BW26" s="238"/>
      <c r="BX26" s="238"/>
      <c r="BY26" s="238"/>
      <c r="BZ26" s="238"/>
      <c r="CA26" s="238"/>
      <c r="CB26" s="238"/>
      <c r="CC26" s="238"/>
      <c r="CD26" s="238"/>
      <c r="CE26" s="238"/>
      <c r="CF26" s="238"/>
    </row>
    <row r="27" spans="1:84" ht="33" customHeight="1" x14ac:dyDescent="0.3">
      <c r="A27" s="236"/>
      <c r="B27" s="290" t="s">
        <v>251</v>
      </c>
      <c r="C27" s="290"/>
      <c r="D27" s="291"/>
      <c r="E27" s="254"/>
      <c r="F27" s="237"/>
      <c r="G27" s="237"/>
      <c r="H27" s="237"/>
      <c r="I27" s="237"/>
      <c r="J27" s="237"/>
      <c r="K27" s="237"/>
      <c r="L27" s="237"/>
      <c r="M27" s="237"/>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38"/>
      <c r="AR27" s="238"/>
      <c r="AS27" s="238"/>
      <c r="AT27" s="238"/>
      <c r="AU27" s="238"/>
      <c r="AV27" s="238"/>
      <c r="AW27" s="238"/>
      <c r="AX27" s="238"/>
      <c r="AY27" s="238"/>
      <c r="AZ27" s="238"/>
      <c r="BA27" s="238"/>
      <c r="BB27" s="238"/>
      <c r="BC27" s="238"/>
      <c r="BD27" s="238"/>
      <c r="BE27" s="238"/>
      <c r="BF27" s="238"/>
      <c r="BG27" s="238"/>
      <c r="BH27" s="238"/>
      <c r="BI27" s="238"/>
      <c r="BJ27" s="238"/>
      <c r="BK27" s="238"/>
      <c r="BL27" s="238"/>
      <c r="BM27" s="238"/>
      <c r="BN27" s="238"/>
      <c r="BO27" s="238"/>
      <c r="BP27" s="238"/>
      <c r="BQ27" s="238"/>
      <c r="BR27" s="238"/>
      <c r="BS27" s="238"/>
      <c r="BT27" s="238"/>
      <c r="BU27" s="238"/>
      <c r="BV27" s="238"/>
      <c r="BW27" s="238"/>
      <c r="BX27" s="238"/>
      <c r="BY27" s="238"/>
      <c r="BZ27" s="238"/>
      <c r="CA27" s="238"/>
      <c r="CB27" s="238"/>
      <c r="CC27" s="238"/>
      <c r="CD27" s="238"/>
      <c r="CE27" s="238"/>
      <c r="CF27" s="238"/>
    </row>
    <row r="28" spans="1:84" x14ac:dyDescent="0.3">
      <c r="A28" s="246"/>
      <c r="B28" s="246"/>
      <c r="C28" s="246"/>
      <c r="D28" s="246"/>
      <c r="E28" s="238"/>
      <c r="F28" s="238"/>
      <c r="G28" s="238"/>
      <c r="H28" s="238"/>
      <c r="I28" s="238"/>
      <c r="J28" s="238"/>
      <c r="K28" s="238"/>
      <c r="L28" s="238"/>
      <c r="M28" s="238"/>
      <c r="N28" s="238"/>
      <c r="O28" s="238"/>
      <c r="P28" s="238"/>
      <c r="Q28" s="238"/>
      <c r="R28" s="238"/>
      <c r="S28" s="238"/>
      <c r="T28" s="238"/>
      <c r="U28" s="238"/>
      <c r="V28" s="238"/>
      <c r="W28" s="238"/>
      <c r="X28" s="238">
        <v>75</v>
      </c>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8"/>
      <c r="AU28" s="238"/>
      <c r="AV28" s="238"/>
      <c r="AW28" s="238"/>
      <c r="AX28" s="238"/>
      <c r="AY28" s="238"/>
      <c r="AZ28" s="238"/>
      <c r="BA28" s="238"/>
      <c r="BB28" s="238"/>
      <c r="BC28" s="238"/>
      <c r="BD28" s="238"/>
      <c r="BE28" s="238"/>
      <c r="BF28" s="238"/>
      <c r="BG28" s="238"/>
      <c r="BH28" s="238"/>
      <c r="BI28" s="238"/>
      <c r="BJ28" s="238"/>
      <c r="BK28" s="238"/>
      <c r="BL28" s="238"/>
      <c r="BM28" s="238"/>
      <c r="BN28" s="238"/>
      <c r="BO28" s="238"/>
      <c r="BP28" s="238"/>
      <c r="BQ28" s="238"/>
      <c r="BR28" s="238"/>
      <c r="BS28" s="238"/>
      <c r="BT28" s="238"/>
      <c r="BU28" s="238"/>
      <c r="BV28" s="238"/>
      <c r="BW28" s="238"/>
      <c r="BX28" s="238"/>
      <c r="BY28" s="238"/>
      <c r="BZ28" s="238"/>
      <c r="CA28" s="238"/>
      <c r="CB28" s="238"/>
      <c r="CC28" s="238"/>
      <c r="CD28" s="238"/>
      <c r="CE28" s="238"/>
      <c r="CF28" s="238"/>
    </row>
    <row r="29" spans="1:84" ht="24" customHeight="1" x14ac:dyDescent="0.3">
      <c r="A29" s="236"/>
      <c r="B29" s="284" t="s">
        <v>290</v>
      </c>
      <c r="C29" s="285"/>
      <c r="D29" s="285"/>
      <c r="E29" s="286"/>
      <c r="F29" s="237"/>
      <c r="G29" s="237"/>
      <c r="H29" s="237"/>
      <c r="I29" s="237"/>
      <c r="J29" s="237"/>
      <c r="K29" s="237"/>
      <c r="L29" s="237"/>
      <c r="M29" s="237"/>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8"/>
      <c r="AU29" s="238"/>
      <c r="AV29" s="238"/>
      <c r="AW29" s="238"/>
      <c r="AX29" s="238"/>
      <c r="AY29" s="238"/>
      <c r="AZ29" s="238"/>
      <c r="BA29" s="238"/>
      <c r="BB29" s="238"/>
      <c r="BC29" s="238"/>
      <c r="BD29" s="238"/>
      <c r="BE29" s="238"/>
      <c r="BF29" s="238"/>
      <c r="BG29" s="238"/>
      <c r="BH29" s="238"/>
      <c r="BI29" s="238"/>
      <c r="BJ29" s="238"/>
      <c r="BK29" s="238"/>
      <c r="BL29" s="238"/>
      <c r="BM29" s="238"/>
      <c r="BN29" s="238"/>
      <c r="BO29" s="238"/>
      <c r="BP29" s="238"/>
      <c r="BQ29" s="238"/>
      <c r="BR29" s="238"/>
      <c r="BS29" s="238"/>
      <c r="BT29" s="238"/>
      <c r="BU29" s="238"/>
      <c r="BV29" s="238"/>
      <c r="BW29" s="238"/>
      <c r="BX29" s="238"/>
      <c r="BY29" s="238"/>
      <c r="BZ29" s="238"/>
      <c r="CA29" s="238"/>
      <c r="CB29" s="238"/>
      <c r="CC29" s="238"/>
      <c r="CD29" s="238"/>
      <c r="CE29" s="238"/>
      <c r="CF29" s="238"/>
    </row>
    <row r="30" spans="1:84" x14ac:dyDescent="0.3">
      <c r="A30" s="246"/>
      <c r="B30" s="246"/>
      <c r="C30" s="246"/>
      <c r="D30" s="246"/>
      <c r="E30" s="238"/>
      <c r="F30" s="238"/>
      <c r="G30" s="238"/>
      <c r="H30" s="238"/>
      <c r="I30" s="238"/>
      <c r="J30" s="238"/>
      <c r="K30" s="238"/>
      <c r="L30" s="238"/>
      <c r="M30" s="238"/>
      <c r="N30" s="238"/>
      <c r="O30" s="238"/>
      <c r="P30" s="238"/>
      <c r="Q30" s="238"/>
      <c r="R30" s="238"/>
      <c r="S30" s="238"/>
      <c r="T30" s="238"/>
      <c r="U30" s="238"/>
      <c r="V30" s="238"/>
      <c r="W30" s="238"/>
      <c r="X30" s="238"/>
      <c r="Y30" s="238">
        <v>68</v>
      </c>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38"/>
      <c r="AY30" s="238"/>
      <c r="AZ30" s="238"/>
      <c r="BA30" s="238"/>
      <c r="BB30" s="238"/>
      <c r="BC30" s="238"/>
      <c r="BD30" s="238"/>
      <c r="BE30" s="238"/>
      <c r="BF30" s="238"/>
      <c r="BG30" s="238"/>
      <c r="BH30" s="238"/>
      <c r="BI30" s="238"/>
      <c r="BJ30" s="238"/>
      <c r="BK30" s="238"/>
      <c r="BL30" s="238"/>
      <c r="BM30" s="238"/>
      <c r="BN30" s="238"/>
      <c r="BO30" s="238"/>
      <c r="BP30" s="238"/>
      <c r="BQ30" s="238"/>
      <c r="BR30" s="238"/>
      <c r="BS30" s="238"/>
      <c r="BT30" s="238"/>
      <c r="BU30" s="238"/>
      <c r="BV30" s="238"/>
      <c r="BW30" s="238"/>
      <c r="BX30" s="238"/>
      <c r="BY30" s="238"/>
      <c r="BZ30" s="238"/>
      <c r="CA30" s="238"/>
      <c r="CB30" s="238"/>
      <c r="CC30" s="238"/>
      <c r="CD30" s="238"/>
      <c r="CE30" s="238"/>
      <c r="CF30" s="238"/>
    </row>
    <row r="31" spans="1:84" x14ac:dyDescent="0.3">
      <c r="A31" s="246"/>
      <c r="B31" s="246"/>
      <c r="C31" s="246"/>
      <c r="D31" s="246"/>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8"/>
      <c r="BN31" s="238"/>
      <c r="BO31" s="238"/>
      <c r="BP31" s="238"/>
      <c r="BQ31" s="238"/>
      <c r="BR31" s="238"/>
      <c r="BS31" s="238"/>
      <c r="BT31" s="238"/>
      <c r="BU31" s="238"/>
      <c r="BV31" s="238"/>
      <c r="BW31" s="238"/>
      <c r="BX31" s="238"/>
      <c r="BY31" s="238"/>
      <c r="BZ31" s="238"/>
      <c r="CA31" s="238"/>
      <c r="CB31" s="238"/>
      <c r="CC31" s="238"/>
      <c r="CD31" s="238"/>
      <c r="CE31" s="238"/>
      <c r="CF31" s="238"/>
    </row>
    <row r="32" spans="1:84" x14ac:dyDescent="0.3">
      <c r="A32" s="246"/>
      <c r="B32" s="246"/>
      <c r="C32" s="246"/>
      <c r="D32" s="246"/>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8"/>
      <c r="BQ32" s="238"/>
      <c r="BR32" s="238"/>
      <c r="BS32" s="238"/>
      <c r="BT32" s="238"/>
      <c r="BU32" s="238"/>
      <c r="BV32" s="238"/>
      <c r="BW32" s="238"/>
      <c r="BX32" s="238"/>
      <c r="BY32" s="238"/>
      <c r="BZ32" s="238"/>
      <c r="CA32" s="238"/>
      <c r="CB32" s="238"/>
      <c r="CC32" s="238"/>
      <c r="CD32" s="238"/>
      <c r="CE32" s="238"/>
      <c r="CF32" s="238"/>
    </row>
    <row r="33" spans="1:84" x14ac:dyDescent="0.3">
      <c r="A33" s="246"/>
      <c r="B33" s="246"/>
      <c r="C33" s="246"/>
      <c r="D33" s="246"/>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8"/>
      <c r="BQ33" s="238"/>
      <c r="BR33" s="238"/>
      <c r="BS33" s="238"/>
      <c r="BT33" s="238"/>
      <c r="BU33" s="238"/>
      <c r="BV33" s="238"/>
      <c r="BW33" s="238"/>
      <c r="BX33" s="238"/>
      <c r="BY33" s="238"/>
      <c r="BZ33" s="238"/>
      <c r="CA33" s="238"/>
      <c r="CB33" s="238"/>
      <c r="CC33" s="238"/>
      <c r="CD33" s="238"/>
      <c r="CE33" s="238"/>
      <c r="CF33" s="238"/>
    </row>
    <row r="34" spans="1:84" x14ac:dyDescent="0.3">
      <c r="A34" s="246"/>
      <c r="B34" s="246"/>
      <c r="C34" s="246"/>
      <c r="D34" s="246"/>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8"/>
      <c r="AY34" s="238"/>
      <c r="AZ34" s="238"/>
      <c r="BA34" s="238"/>
      <c r="BB34" s="238"/>
      <c r="BC34" s="238"/>
      <c r="BD34" s="238"/>
      <c r="BE34" s="238"/>
      <c r="BF34" s="238"/>
      <c r="BG34" s="238"/>
      <c r="BH34" s="238"/>
      <c r="BI34" s="238"/>
      <c r="BJ34" s="238"/>
      <c r="BK34" s="238"/>
      <c r="BL34" s="238"/>
      <c r="BM34" s="238"/>
      <c r="BN34" s="238"/>
      <c r="BO34" s="238"/>
      <c r="BP34" s="238"/>
      <c r="BQ34" s="238"/>
      <c r="BR34" s="238"/>
      <c r="BS34" s="238"/>
      <c r="BT34" s="238"/>
      <c r="BU34" s="238"/>
      <c r="BV34" s="238"/>
      <c r="BW34" s="238"/>
      <c r="BX34" s="238"/>
      <c r="BY34" s="238"/>
      <c r="BZ34" s="238"/>
      <c r="CA34" s="238"/>
      <c r="CB34" s="238"/>
      <c r="CC34" s="238"/>
      <c r="CD34" s="238"/>
      <c r="CE34" s="238"/>
      <c r="CF34" s="238"/>
    </row>
    <row r="35" spans="1:84" x14ac:dyDescent="0.3">
      <c r="A35" s="246"/>
      <c r="B35" s="246"/>
      <c r="C35" s="246"/>
      <c r="D35" s="246"/>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8"/>
      <c r="BQ35" s="238"/>
      <c r="BR35" s="238"/>
      <c r="BS35" s="238"/>
      <c r="BT35" s="238"/>
      <c r="BU35" s="238"/>
      <c r="BV35" s="238"/>
      <c r="BW35" s="238"/>
      <c r="BX35" s="238"/>
      <c r="BY35" s="238"/>
      <c r="BZ35" s="238"/>
      <c r="CA35" s="238"/>
      <c r="CB35" s="238"/>
      <c r="CC35" s="238"/>
      <c r="CD35" s="238"/>
      <c r="CE35" s="238"/>
      <c r="CF35" s="238"/>
    </row>
    <row r="36" spans="1:84" x14ac:dyDescent="0.3">
      <c r="A36" s="246"/>
      <c r="B36" s="246"/>
      <c r="C36" s="246"/>
      <c r="D36" s="246"/>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8"/>
      <c r="BR36" s="238"/>
      <c r="BS36" s="238"/>
      <c r="BT36" s="238"/>
      <c r="BU36" s="238"/>
      <c r="BV36" s="238"/>
      <c r="BW36" s="238"/>
      <c r="BX36" s="238"/>
      <c r="BY36" s="238"/>
      <c r="BZ36" s="238"/>
      <c r="CA36" s="238"/>
      <c r="CB36" s="238"/>
      <c r="CC36" s="238"/>
      <c r="CD36" s="238"/>
      <c r="CE36" s="238"/>
      <c r="CF36" s="238"/>
    </row>
    <row r="37" spans="1:84" x14ac:dyDescent="0.3">
      <c r="A37" s="246"/>
      <c r="B37" s="246"/>
      <c r="C37" s="246"/>
      <c r="D37" s="246"/>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8"/>
      <c r="BR37" s="238"/>
      <c r="BS37" s="238"/>
      <c r="BT37" s="238"/>
      <c r="BU37" s="238"/>
      <c r="BV37" s="238"/>
      <c r="BW37" s="238"/>
      <c r="BX37" s="238"/>
      <c r="BY37" s="238"/>
      <c r="BZ37" s="238"/>
      <c r="CA37" s="238"/>
      <c r="CB37" s="238"/>
      <c r="CC37" s="238"/>
      <c r="CD37" s="238"/>
      <c r="CE37" s="238"/>
      <c r="CF37" s="238"/>
    </row>
    <row r="38" spans="1:84" x14ac:dyDescent="0.3">
      <c r="A38" s="246"/>
      <c r="B38" s="246"/>
      <c r="C38" s="246"/>
      <c r="D38" s="246"/>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8"/>
      <c r="BR38" s="238"/>
      <c r="BS38" s="238"/>
      <c r="BT38" s="238"/>
      <c r="BU38" s="238"/>
      <c r="BV38" s="238"/>
      <c r="BW38" s="238"/>
      <c r="BX38" s="238"/>
      <c r="BY38" s="238"/>
      <c r="BZ38" s="238"/>
      <c r="CA38" s="238"/>
      <c r="CB38" s="238"/>
      <c r="CC38" s="238"/>
      <c r="CD38" s="238"/>
      <c r="CE38" s="238"/>
      <c r="CF38" s="238"/>
    </row>
    <row r="39" spans="1:84" x14ac:dyDescent="0.3">
      <c r="A39" s="246"/>
      <c r="B39" s="246"/>
      <c r="C39" s="246"/>
      <c r="D39" s="246"/>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8"/>
      <c r="BR39" s="238"/>
      <c r="BS39" s="238"/>
      <c r="BT39" s="238"/>
      <c r="BU39" s="238"/>
      <c r="BV39" s="238"/>
      <c r="BW39" s="238"/>
      <c r="BX39" s="238"/>
      <c r="BY39" s="238"/>
      <c r="BZ39" s="238"/>
      <c r="CA39" s="238"/>
      <c r="CB39" s="238"/>
      <c r="CC39" s="238"/>
      <c r="CD39" s="238"/>
      <c r="CE39" s="238"/>
      <c r="CF39" s="238"/>
    </row>
    <row r="40" spans="1:84" x14ac:dyDescent="0.3">
      <c r="A40" s="246"/>
      <c r="B40" s="246"/>
      <c r="C40" s="246"/>
      <c r="D40" s="246"/>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8"/>
      <c r="BR40" s="238"/>
      <c r="BS40" s="238"/>
      <c r="BT40" s="238"/>
      <c r="BU40" s="238"/>
      <c r="BV40" s="238"/>
      <c r="BW40" s="238"/>
      <c r="BX40" s="238"/>
      <c r="BY40" s="238"/>
      <c r="BZ40" s="238"/>
      <c r="CA40" s="238"/>
      <c r="CB40" s="238"/>
      <c r="CC40" s="238"/>
      <c r="CD40" s="238"/>
      <c r="CE40" s="238"/>
      <c r="CF40" s="238"/>
    </row>
    <row r="41" spans="1:84" x14ac:dyDescent="0.3">
      <c r="A41" s="246"/>
      <c r="B41" s="246"/>
      <c r="C41" s="246"/>
      <c r="D41" s="246"/>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8"/>
      <c r="BR41" s="238"/>
      <c r="BS41" s="238"/>
      <c r="BT41" s="238"/>
      <c r="BU41" s="238"/>
      <c r="BV41" s="238"/>
      <c r="BW41" s="238"/>
      <c r="BX41" s="238"/>
      <c r="BY41" s="238"/>
      <c r="BZ41" s="238"/>
      <c r="CA41" s="238"/>
      <c r="CB41" s="238"/>
      <c r="CC41" s="238"/>
      <c r="CD41" s="238"/>
      <c r="CE41" s="238"/>
      <c r="CF41" s="238"/>
    </row>
    <row r="42" spans="1:84" x14ac:dyDescent="0.3">
      <c r="A42" s="246"/>
      <c r="B42" s="246"/>
      <c r="C42" s="246"/>
      <c r="D42" s="246"/>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8"/>
      <c r="BR42" s="238"/>
      <c r="BS42" s="238"/>
      <c r="BT42" s="238"/>
      <c r="BU42" s="238"/>
      <c r="BV42" s="238"/>
      <c r="BW42" s="238"/>
      <c r="BX42" s="238"/>
      <c r="BY42" s="238"/>
      <c r="BZ42" s="238"/>
      <c r="CA42" s="238"/>
      <c r="CB42" s="238"/>
      <c r="CC42" s="238"/>
      <c r="CD42" s="238"/>
      <c r="CE42" s="238"/>
      <c r="CF42" s="238"/>
    </row>
    <row r="43" spans="1:84" x14ac:dyDescent="0.3">
      <c r="A43" s="246"/>
      <c r="B43" s="246"/>
      <c r="C43" s="246"/>
      <c r="D43" s="246"/>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8"/>
      <c r="BR43" s="238"/>
      <c r="BS43" s="238"/>
      <c r="BT43" s="238"/>
      <c r="BU43" s="238"/>
      <c r="BV43" s="238"/>
      <c r="BW43" s="238"/>
      <c r="BX43" s="238"/>
      <c r="BY43" s="238"/>
      <c r="BZ43" s="238"/>
      <c r="CA43" s="238"/>
      <c r="CB43" s="238"/>
      <c r="CC43" s="238"/>
      <c r="CD43" s="238"/>
      <c r="CE43" s="238"/>
      <c r="CF43" s="238"/>
    </row>
    <row r="44" spans="1:84" x14ac:dyDescent="0.3">
      <c r="A44" s="246"/>
      <c r="B44" s="246"/>
      <c r="C44" s="246"/>
      <c r="D44" s="246"/>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8"/>
      <c r="BR44" s="238"/>
      <c r="BS44" s="238"/>
      <c r="BT44" s="238"/>
      <c r="BU44" s="238"/>
      <c r="BV44" s="238"/>
      <c r="BW44" s="238"/>
      <c r="BX44" s="238"/>
      <c r="BY44" s="238"/>
      <c r="BZ44" s="238"/>
      <c r="CA44" s="238"/>
      <c r="CB44" s="238"/>
      <c r="CC44" s="238"/>
      <c r="CD44" s="238"/>
      <c r="CE44" s="238"/>
      <c r="CF44" s="238"/>
    </row>
    <row r="45" spans="1:84" x14ac:dyDescent="0.3">
      <c r="A45" s="246"/>
      <c r="B45" s="246"/>
      <c r="C45" s="246"/>
      <c r="D45" s="246"/>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8"/>
      <c r="BR45" s="238"/>
      <c r="BS45" s="238"/>
      <c r="BT45" s="238"/>
      <c r="BU45" s="238"/>
      <c r="BV45" s="238"/>
      <c r="BW45" s="238"/>
      <c r="BX45" s="238"/>
      <c r="BY45" s="238"/>
      <c r="BZ45" s="238"/>
      <c r="CA45" s="238"/>
      <c r="CB45" s="238"/>
      <c r="CC45" s="238"/>
      <c r="CD45" s="238"/>
      <c r="CE45" s="238"/>
      <c r="CF45" s="238"/>
    </row>
    <row r="46" spans="1:84" x14ac:dyDescent="0.3">
      <c r="A46" s="246"/>
      <c r="B46" s="246"/>
      <c r="C46" s="246"/>
      <c r="D46" s="246"/>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8"/>
      <c r="BR46" s="238"/>
      <c r="BS46" s="238"/>
      <c r="BT46" s="238"/>
      <c r="BU46" s="238"/>
      <c r="BV46" s="238"/>
      <c r="BW46" s="238"/>
      <c r="BX46" s="238"/>
      <c r="BY46" s="238"/>
      <c r="BZ46" s="238"/>
      <c r="CA46" s="238"/>
      <c r="CB46" s="238"/>
      <c r="CC46" s="238"/>
      <c r="CD46" s="238"/>
      <c r="CE46" s="238"/>
      <c r="CF46" s="238"/>
    </row>
    <row r="47" spans="1:84" x14ac:dyDescent="0.3">
      <c r="A47" s="246"/>
      <c r="B47" s="246"/>
      <c r="C47" s="246"/>
      <c r="D47" s="246"/>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8"/>
      <c r="BR47" s="238"/>
      <c r="BS47" s="238"/>
      <c r="BT47" s="238"/>
      <c r="BU47" s="238"/>
      <c r="BV47" s="238"/>
      <c r="BW47" s="238"/>
      <c r="BX47" s="238"/>
      <c r="BY47" s="238"/>
      <c r="BZ47" s="238"/>
      <c r="CA47" s="238"/>
      <c r="CB47" s="238"/>
      <c r="CC47" s="238"/>
      <c r="CD47" s="238"/>
      <c r="CE47" s="238"/>
      <c r="CF47" s="238"/>
    </row>
    <row r="48" spans="1:84" x14ac:dyDescent="0.3">
      <c r="A48" s="246"/>
      <c r="B48" s="246"/>
      <c r="C48" s="246"/>
      <c r="D48" s="246"/>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8"/>
      <c r="BR48" s="238"/>
      <c r="BS48" s="238"/>
      <c r="BT48" s="238"/>
      <c r="BU48" s="238"/>
      <c r="BV48" s="238"/>
      <c r="BW48" s="238"/>
      <c r="BX48" s="238"/>
      <c r="BY48" s="238"/>
      <c r="BZ48" s="238"/>
      <c r="CA48" s="238"/>
      <c r="CB48" s="238"/>
      <c r="CC48" s="238"/>
      <c r="CD48" s="238"/>
      <c r="CE48" s="238"/>
      <c r="CF48" s="238"/>
    </row>
    <row r="49" spans="1:86" x14ac:dyDescent="0.3">
      <c r="A49" s="246"/>
      <c r="B49" s="246"/>
      <c r="C49" s="246"/>
      <c r="D49" s="246"/>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8"/>
      <c r="BR49" s="238"/>
      <c r="BS49" s="238"/>
      <c r="BT49" s="238"/>
      <c r="BU49" s="238"/>
      <c r="BV49" s="238"/>
      <c r="BW49" s="238"/>
      <c r="BX49" s="238"/>
      <c r="BY49" s="238"/>
      <c r="BZ49" s="238"/>
      <c r="CA49" s="238"/>
      <c r="CB49" s="238"/>
      <c r="CC49" s="238"/>
      <c r="CD49" s="238"/>
      <c r="CE49" s="238"/>
      <c r="CF49" s="238"/>
    </row>
    <row r="50" spans="1:86" x14ac:dyDescent="0.3">
      <c r="A50" s="246"/>
      <c r="B50" s="246"/>
      <c r="C50" s="246"/>
      <c r="D50" s="246"/>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8"/>
      <c r="BR50" s="238"/>
      <c r="BS50" s="238"/>
      <c r="BT50" s="238"/>
      <c r="BU50" s="238"/>
      <c r="BV50" s="238"/>
      <c r="BW50" s="238"/>
      <c r="BX50" s="238"/>
      <c r="BY50" s="238"/>
      <c r="BZ50" s="238"/>
      <c r="CA50" s="238"/>
      <c r="CB50" s="238"/>
      <c r="CC50" s="238"/>
      <c r="CD50" s="238"/>
      <c r="CE50" s="238"/>
      <c r="CF50" s="238"/>
    </row>
    <row r="51" spans="1:86" x14ac:dyDescent="0.3">
      <c r="A51" s="246"/>
      <c r="B51" s="246"/>
      <c r="C51" s="246"/>
      <c r="D51" s="246"/>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8"/>
      <c r="BR51" s="238"/>
      <c r="BS51" s="238"/>
      <c r="BT51" s="238"/>
      <c r="BU51" s="238"/>
      <c r="BV51" s="238"/>
      <c r="BW51" s="238"/>
      <c r="BX51" s="238"/>
      <c r="BY51" s="238"/>
      <c r="BZ51" s="238"/>
      <c r="CA51" s="238"/>
      <c r="CB51" s="238"/>
      <c r="CC51" s="238"/>
      <c r="CD51" s="238"/>
      <c r="CE51" s="238"/>
      <c r="CF51" s="238"/>
    </row>
    <row r="52" spans="1:86" ht="23.4" x14ac:dyDescent="0.45">
      <c r="A52" s="246"/>
      <c r="B52" s="251" t="s">
        <v>259</v>
      </c>
      <c r="C52" s="246"/>
      <c r="D52" s="252" t="s">
        <v>256</v>
      </c>
      <c r="E52" s="238"/>
      <c r="F52" s="238" t="s">
        <v>40</v>
      </c>
      <c r="G52" s="238"/>
      <c r="H52" s="238"/>
      <c r="I52" s="238"/>
      <c r="J52" s="238"/>
      <c r="K52" s="238"/>
      <c r="L52" s="238"/>
      <c r="M52" s="238"/>
      <c r="N52" s="238"/>
      <c r="O52" s="238"/>
      <c r="P52" s="238"/>
      <c r="Q52" s="238"/>
      <c r="R52" s="238"/>
      <c r="S52" s="238"/>
      <c r="T52" s="238">
        <v>14</v>
      </c>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8"/>
      <c r="BR52" s="238"/>
      <c r="BS52" s="238"/>
      <c r="BT52" s="238"/>
      <c r="BU52" s="238"/>
      <c r="BV52" s="238"/>
      <c r="BW52" s="238"/>
      <c r="BX52" s="238"/>
      <c r="BY52" s="238"/>
      <c r="BZ52" s="238"/>
      <c r="CA52" s="238"/>
      <c r="CB52" s="238"/>
      <c r="CC52" s="238"/>
      <c r="CD52" s="238"/>
      <c r="CE52" s="238"/>
      <c r="CF52" s="238"/>
      <c r="CG52" s="238"/>
      <c r="CH52" s="238"/>
    </row>
    <row r="53" spans="1:86" x14ac:dyDescent="0.3">
      <c r="A53" s="246"/>
      <c r="B53" s="246"/>
      <c r="C53" s="246"/>
      <c r="D53" s="246"/>
      <c r="E53" s="238"/>
      <c r="F53" s="238"/>
      <c r="G53" s="238"/>
      <c r="H53" s="238"/>
      <c r="I53" s="238"/>
      <c r="J53" s="238"/>
      <c r="K53" s="238"/>
      <c r="L53" s="238"/>
      <c r="M53" s="238"/>
      <c r="N53" s="238"/>
      <c r="O53" s="238"/>
      <c r="P53" s="238"/>
      <c r="Q53" s="238"/>
      <c r="R53" s="238"/>
      <c r="S53" s="238"/>
      <c r="T53" s="238"/>
      <c r="U53" s="238"/>
      <c r="V53" s="238"/>
      <c r="W53" s="238"/>
      <c r="X53" s="238"/>
      <c r="Y53" s="238"/>
      <c r="Z53" s="238">
        <v>30</v>
      </c>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8"/>
      <c r="BQ53" s="238"/>
      <c r="BR53" s="238"/>
      <c r="BS53" s="238"/>
      <c r="BT53" s="238"/>
      <c r="BU53" s="238"/>
      <c r="BV53" s="238"/>
      <c r="BW53" s="238"/>
      <c r="BX53" s="238"/>
      <c r="BY53" s="238"/>
      <c r="BZ53" s="238"/>
      <c r="CA53" s="238"/>
      <c r="CB53" s="238"/>
      <c r="CC53" s="238"/>
      <c r="CD53" s="238"/>
      <c r="CE53" s="238"/>
      <c r="CF53" s="238"/>
    </row>
    <row r="54" spans="1:86" x14ac:dyDescent="0.3">
      <c r="A54" s="246"/>
      <c r="B54" s="246"/>
      <c r="C54" s="246"/>
      <c r="D54" s="246"/>
      <c r="E54" s="238"/>
      <c r="F54" s="238"/>
      <c r="G54" s="238"/>
      <c r="H54" s="238"/>
      <c r="I54" s="238"/>
      <c r="J54" s="238"/>
      <c r="K54" s="238"/>
      <c r="L54" s="238"/>
      <c r="M54" s="238"/>
      <c r="N54" s="238"/>
      <c r="O54" s="238"/>
      <c r="P54" s="238"/>
      <c r="Q54" s="238"/>
      <c r="R54" s="238"/>
      <c r="S54" s="238"/>
      <c r="T54" s="238"/>
      <c r="U54" s="238"/>
      <c r="V54" s="238"/>
      <c r="W54" s="238"/>
      <c r="X54" s="238"/>
      <c r="Y54" s="238"/>
      <c r="Z54" s="238"/>
      <c r="AA54" s="238">
        <v>44</v>
      </c>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c r="AY54" s="238"/>
      <c r="AZ54" s="238"/>
      <c r="BA54" s="238"/>
      <c r="BB54" s="238"/>
      <c r="BC54" s="238"/>
      <c r="BD54" s="238"/>
      <c r="BE54" s="238"/>
      <c r="BF54" s="238"/>
      <c r="BG54" s="238"/>
      <c r="BH54" s="238"/>
      <c r="BI54" s="238"/>
      <c r="BJ54" s="238"/>
      <c r="BK54" s="238"/>
      <c r="BL54" s="238"/>
      <c r="BM54" s="238"/>
      <c r="BN54" s="238"/>
      <c r="BO54" s="238"/>
      <c r="BP54" s="238"/>
      <c r="BQ54" s="238"/>
      <c r="BR54" s="238"/>
      <c r="BS54" s="238"/>
      <c r="BT54" s="238"/>
      <c r="BU54" s="238"/>
      <c r="BV54" s="238"/>
      <c r="BW54" s="238"/>
      <c r="BX54" s="238"/>
      <c r="BY54" s="238"/>
      <c r="BZ54" s="238"/>
      <c r="CA54" s="238"/>
      <c r="CB54" s="238"/>
      <c r="CC54" s="238"/>
      <c r="CD54" s="238"/>
      <c r="CE54" s="238"/>
      <c r="CF54" s="238"/>
    </row>
    <row r="55" spans="1:86" x14ac:dyDescent="0.3">
      <c r="A55" s="246"/>
      <c r="B55" s="246"/>
      <c r="C55" s="246"/>
      <c r="D55" s="246"/>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v>47</v>
      </c>
      <c r="AC55" s="238"/>
      <c r="AD55" s="238"/>
      <c r="AE55" s="238"/>
      <c r="AF55" s="238"/>
      <c r="AG55" s="238"/>
      <c r="AH55" s="238"/>
      <c r="AI55" s="238"/>
      <c r="AJ55" s="238"/>
      <c r="AK55" s="238"/>
      <c r="AL55" s="238"/>
      <c r="AM55" s="238"/>
      <c r="AN55" s="238"/>
      <c r="AO55" s="238"/>
      <c r="AP55" s="238"/>
      <c r="AQ55" s="238"/>
      <c r="AR55" s="238"/>
      <c r="AS55" s="238"/>
      <c r="AT55" s="238"/>
      <c r="AU55" s="238"/>
      <c r="AV55" s="238"/>
      <c r="AW55" s="238"/>
      <c r="AX55" s="238"/>
      <c r="AY55" s="238"/>
      <c r="AZ55" s="238"/>
      <c r="BA55" s="238"/>
      <c r="BB55" s="238"/>
      <c r="BC55" s="238"/>
      <c r="BD55" s="238"/>
      <c r="BE55" s="238"/>
      <c r="BF55" s="238"/>
      <c r="BG55" s="238"/>
      <c r="BH55" s="238"/>
      <c r="BI55" s="238"/>
      <c r="BJ55" s="238"/>
      <c r="BK55" s="238"/>
      <c r="BL55" s="238"/>
      <c r="BM55" s="238"/>
      <c r="BN55" s="238"/>
      <c r="BO55" s="238"/>
      <c r="BP55" s="238"/>
      <c r="BQ55" s="238"/>
      <c r="BR55" s="238"/>
      <c r="BS55" s="238"/>
      <c r="BT55" s="238"/>
      <c r="BU55" s="238"/>
      <c r="BV55" s="238"/>
      <c r="BW55" s="238"/>
      <c r="BX55" s="238"/>
      <c r="BY55" s="238"/>
      <c r="BZ55" s="238"/>
      <c r="CA55" s="238"/>
      <c r="CB55" s="238"/>
      <c r="CC55" s="238"/>
      <c r="CD55" s="238"/>
      <c r="CE55" s="238"/>
      <c r="CF55" s="238"/>
    </row>
    <row r="56" spans="1:86" x14ac:dyDescent="0.3">
      <c r="A56" s="246"/>
      <c r="B56" s="246"/>
      <c r="C56" s="246"/>
      <c r="D56" s="246"/>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v>57</v>
      </c>
      <c r="AD56" s="238"/>
      <c r="AE56" s="238"/>
      <c r="AF56" s="238"/>
      <c r="AG56" s="238"/>
      <c r="AH56" s="238"/>
      <c r="AI56" s="238"/>
      <c r="AJ56" s="238"/>
      <c r="AK56" s="238"/>
      <c r="AL56" s="238"/>
      <c r="AM56" s="238"/>
      <c r="AN56" s="238"/>
      <c r="AO56" s="238"/>
      <c r="AP56" s="238"/>
      <c r="AQ56" s="238"/>
      <c r="AR56" s="238"/>
      <c r="AS56" s="238"/>
      <c r="AT56" s="238"/>
      <c r="AU56" s="238"/>
      <c r="AV56" s="238"/>
      <c r="AW56" s="238"/>
      <c r="AX56" s="238"/>
      <c r="AY56" s="238"/>
      <c r="AZ56" s="238"/>
      <c r="BA56" s="238"/>
      <c r="BB56" s="238"/>
      <c r="BC56" s="238"/>
      <c r="BD56" s="238"/>
      <c r="BE56" s="238"/>
      <c r="BF56" s="238"/>
      <c r="BG56" s="238"/>
      <c r="BH56" s="238"/>
      <c r="BI56" s="238"/>
      <c r="BJ56" s="238"/>
      <c r="BK56" s="238"/>
      <c r="BL56" s="238"/>
      <c r="BM56" s="238"/>
      <c r="BN56" s="238"/>
      <c r="BO56" s="238"/>
      <c r="BP56" s="238"/>
      <c r="BQ56" s="238"/>
      <c r="BR56" s="238"/>
      <c r="BS56" s="238"/>
      <c r="BT56" s="238"/>
      <c r="BU56" s="238"/>
      <c r="BV56" s="238"/>
      <c r="BW56" s="238"/>
      <c r="BX56" s="238"/>
      <c r="BY56" s="238"/>
      <c r="BZ56" s="238"/>
      <c r="CA56" s="238"/>
      <c r="CB56" s="238"/>
      <c r="CC56" s="238"/>
      <c r="CD56" s="238"/>
      <c r="CE56" s="238"/>
      <c r="CF56" s="238"/>
    </row>
    <row r="57" spans="1:86" x14ac:dyDescent="0.3">
      <c r="A57" s="246"/>
      <c r="B57" s="246"/>
      <c r="C57" s="246"/>
      <c r="D57" s="246"/>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v>22</v>
      </c>
      <c r="AE57" s="238"/>
      <c r="AF57" s="238"/>
      <c r="AG57" s="238"/>
      <c r="AH57" s="238"/>
      <c r="AI57" s="238"/>
      <c r="AJ57" s="238"/>
      <c r="AK57" s="238"/>
      <c r="AL57" s="238"/>
      <c r="AM57" s="238"/>
      <c r="AN57" s="238"/>
      <c r="AO57" s="238"/>
      <c r="AP57" s="238"/>
      <c r="AQ57" s="238"/>
      <c r="AR57" s="238"/>
      <c r="AS57" s="238"/>
      <c r="AT57" s="238"/>
      <c r="AU57" s="238"/>
      <c r="AV57" s="238"/>
      <c r="AW57" s="238"/>
      <c r="AX57" s="238"/>
      <c r="AY57" s="238"/>
      <c r="AZ57" s="238"/>
      <c r="BA57" s="238"/>
      <c r="BB57" s="238"/>
      <c r="BC57" s="238"/>
      <c r="BD57" s="238"/>
      <c r="BE57" s="238"/>
      <c r="BF57" s="238"/>
      <c r="BG57" s="238"/>
      <c r="BH57" s="238"/>
      <c r="BI57" s="238"/>
      <c r="BJ57" s="238"/>
      <c r="BK57" s="238"/>
      <c r="BL57" s="238"/>
      <c r="BM57" s="238"/>
      <c r="BN57" s="238"/>
      <c r="BO57" s="238"/>
      <c r="BP57" s="238"/>
      <c r="BQ57" s="238"/>
      <c r="BR57" s="238"/>
      <c r="BS57" s="238"/>
      <c r="BT57" s="238"/>
      <c r="BU57" s="238"/>
      <c r="BV57" s="238"/>
      <c r="BW57" s="238"/>
      <c r="BX57" s="238"/>
      <c r="BY57" s="238"/>
      <c r="BZ57" s="238"/>
      <c r="CA57" s="238"/>
      <c r="CB57" s="238"/>
      <c r="CC57" s="238"/>
      <c r="CD57" s="238"/>
      <c r="CE57" s="238"/>
      <c r="CF57" s="238"/>
    </row>
    <row r="58" spans="1:86" x14ac:dyDescent="0.3">
      <c r="A58" s="246"/>
      <c r="B58" s="246"/>
      <c r="C58" s="246"/>
      <c r="D58" s="246"/>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v>37</v>
      </c>
      <c r="AF58" s="238"/>
      <c r="AG58" s="238"/>
      <c r="AH58" s="238"/>
      <c r="AI58" s="238"/>
      <c r="AJ58" s="238"/>
      <c r="AK58" s="238"/>
      <c r="AL58" s="238"/>
      <c r="AM58" s="238"/>
      <c r="AN58" s="238"/>
      <c r="AO58" s="238"/>
      <c r="AP58" s="238"/>
      <c r="AQ58" s="238"/>
      <c r="AR58" s="238"/>
      <c r="AS58" s="238"/>
      <c r="AT58" s="238"/>
      <c r="AU58" s="238"/>
      <c r="AV58" s="238"/>
      <c r="AW58" s="238"/>
      <c r="AX58" s="238"/>
      <c r="AY58" s="238"/>
      <c r="AZ58" s="238"/>
      <c r="BA58" s="238"/>
      <c r="BB58" s="238"/>
      <c r="BC58" s="238"/>
      <c r="BD58" s="238"/>
      <c r="BE58" s="238"/>
      <c r="BF58" s="238"/>
      <c r="BG58" s="238"/>
      <c r="BH58" s="238"/>
      <c r="BI58" s="238"/>
      <c r="BJ58" s="238"/>
      <c r="BK58" s="238"/>
      <c r="BL58" s="238"/>
      <c r="BM58" s="238"/>
      <c r="BN58" s="238"/>
      <c r="BO58" s="238"/>
      <c r="BP58" s="238"/>
      <c r="BQ58" s="238"/>
      <c r="BR58" s="238"/>
      <c r="BS58" s="238"/>
      <c r="BT58" s="238"/>
      <c r="BU58" s="238"/>
      <c r="BV58" s="238"/>
      <c r="BW58" s="238"/>
      <c r="BX58" s="238"/>
      <c r="BY58" s="238"/>
      <c r="BZ58" s="238"/>
      <c r="CA58" s="238"/>
      <c r="CB58" s="238"/>
      <c r="CC58" s="238"/>
      <c r="CD58" s="238"/>
      <c r="CE58" s="238"/>
      <c r="CF58" s="238"/>
    </row>
    <row r="59" spans="1:86" x14ac:dyDescent="0.3">
      <c r="A59" s="246"/>
      <c r="B59" s="246"/>
      <c r="C59" s="246"/>
      <c r="D59" s="246"/>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v>32</v>
      </c>
      <c r="AG59" s="238"/>
      <c r="AH59" s="238"/>
      <c r="AI59" s="238"/>
      <c r="AJ59" s="238"/>
      <c r="AK59" s="238"/>
      <c r="AL59" s="238"/>
      <c r="AM59" s="238"/>
      <c r="AN59" s="238"/>
      <c r="AO59" s="238"/>
      <c r="AP59" s="238"/>
      <c r="AQ59" s="238"/>
      <c r="AR59" s="238"/>
      <c r="AS59" s="238"/>
      <c r="AT59" s="238"/>
      <c r="AU59" s="238"/>
      <c r="AV59" s="238"/>
      <c r="AW59" s="238"/>
      <c r="AX59" s="238"/>
      <c r="AY59" s="238"/>
      <c r="AZ59" s="238"/>
      <c r="BA59" s="238"/>
      <c r="BB59" s="238"/>
      <c r="BC59" s="238"/>
      <c r="BD59" s="238"/>
      <c r="BE59" s="238"/>
      <c r="BF59" s="238"/>
      <c r="BG59" s="238"/>
      <c r="BH59" s="238"/>
      <c r="BI59" s="238"/>
      <c r="BJ59" s="238"/>
      <c r="BK59" s="238"/>
      <c r="BL59" s="238"/>
      <c r="BM59" s="238"/>
      <c r="BN59" s="238"/>
      <c r="BO59" s="238"/>
      <c r="BP59" s="238"/>
      <c r="BQ59" s="238"/>
      <c r="BR59" s="238"/>
      <c r="BS59" s="238"/>
      <c r="BT59" s="238"/>
      <c r="BU59" s="238"/>
      <c r="BV59" s="238"/>
      <c r="BW59" s="238"/>
      <c r="BX59" s="238"/>
      <c r="BY59" s="238"/>
      <c r="BZ59" s="238"/>
      <c r="CA59" s="238"/>
      <c r="CB59" s="238"/>
      <c r="CC59" s="238"/>
      <c r="CD59" s="238"/>
      <c r="CE59" s="238"/>
      <c r="CF59" s="238"/>
    </row>
    <row r="60" spans="1:86" x14ac:dyDescent="0.3">
      <c r="A60" s="246"/>
      <c r="B60" s="246"/>
      <c r="C60" s="246"/>
      <c r="D60" s="246"/>
      <c r="E60" s="238"/>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v>4</v>
      </c>
      <c r="AH60" s="238"/>
      <c r="AI60" s="238"/>
      <c r="AJ60" s="238"/>
      <c r="AK60" s="238"/>
      <c r="AL60" s="238"/>
      <c r="AM60" s="238"/>
      <c r="AN60" s="238"/>
      <c r="AO60" s="238"/>
      <c r="AP60" s="238"/>
      <c r="AQ60" s="238"/>
      <c r="AR60" s="238"/>
      <c r="AS60" s="238"/>
      <c r="AT60" s="238"/>
      <c r="AU60" s="238"/>
      <c r="AV60" s="238"/>
      <c r="AW60" s="238"/>
      <c r="AX60" s="238"/>
      <c r="AY60" s="238"/>
      <c r="AZ60" s="238"/>
      <c r="BA60" s="238"/>
      <c r="BB60" s="238"/>
      <c r="BC60" s="238"/>
      <c r="BD60" s="238"/>
      <c r="BE60" s="238"/>
      <c r="BF60" s="238"/>
      <c r="BG60" s="238"/>
      <c r="BH60" s="238"/>
      <c r="BI60" s="238"/>
      <c r="BJ60" s="238"/>
      <c r="BK60" s="238"/>
      <c r="BL60" s="238"/>
      <c r="BM60" s="238"/>
      <c r="BN60" s="238"/>
      <c r="BO60" s="238"/>
      <c r="BP60" s="238"/>
      <c r="BQ60" s="238"/>
      <c r="BR60" s="238"/>
      <c r="BS60" s="238"/>
      <c r="BT60" s="238"/>
      <c r="BU60" s="238"/>
      <c r="BV60" s="238"/>
      <c r="BW60" s="238"/>
      <c r="BX60" s="238"/>
      <c r="BY60" s="238"/>
      <c r="BZ60" s="238"/>
      <c r="CA60" s="238"/>
      <c r="CB60" s="238"/>
      <c r="CC60" s="238"/>
      <c r="CD60" s="238"/>
      <c r="CE60" s="238"/>
      <c r="CF60" s="238"/>
    </row>
    <row r="61" spans="1:86" x14ac:dyDescent="0.3">
      <c r="A61" s="246"/>
      <c r="B61" s="246"/>
      <c r="C61" s="246"/>
      <c r="D61" s="246"/>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v>17</v>
      </c>
      <c r="AH61" s="238"/>
      <c r="AI61" s="238"/>
      <c r="AJ61" s="238"/>
      <c r="AK61" s="238"/>
      <c r="AL61" s="238"/>
      <c r="AM61" s="238"/>
      <c r="AN61" s="238"/>
      <c r="AO61" s="238"/>
      <c r="AP61" s="238"/>
      <c r="AQ61" s="238"/>
      <c r="AR61" s="238"/>
      <c r="AS61" s="238"/>
      <c r="AT61" s="238"/>
      <c r="AU61" s="238"/>
      <c r="AV61" s="238"/>
      <c r="AW61" s="238"/>
      <c r="AX61" s="238"/>
      <c r="AY61" s="238"/>
      <c r="AZ61" s="238"/>
      <c r="BA61" s="238"/>
      <c r="BB61" s="238"/>
      <c r="BC61" s="238"/>
      <c r="BD61" s="238"/>
      <c r="BE61" s="238"/>
      <c r="BF61" s="238"/>
      <c r="BG61" s="238"/>
      <c r="BH61" s="238"/>
      <c r="BI61" s="238"/>
      <c r="BJ61" s="238"/>
      <c r="BK61" s="238"/>
      <c r="BL61" s="238"/>
      <c r="BM61" s="238"/>
      <c r="BN61" s="238"/>
      <c r="BO61" s="238"/>
      <c r="BP61" s="238"/>
      <c r="BQ61" s="238"/>
      <c r="BR61" s="238"/>
      <c r="BS61" s="238"/>
      <c r="BT61" s="238"/>
      <c r="BU61" s="238"/>
      <c r="BV61" s="238"/>
      <c r="BW61" s="238"/>
      <c r="BX61" s="238"/>
      <c r="BY61" s="238"/>
      <c r="BZ61" s="238"/>
      <c r="CA61" s="238"/>
      <c r="CB61" s="238"/>
      <c r="CC61" s="238"/>
      <c r="CD61" s="238"/>
      <c r="CE61" s="238"/>
      <c r="CF61" s="238"/>
    </row>
    <row r="62" spans="1:86" x14ac:dyDescent="0.3">
      <c r="A62" s="246"/>
      <c r="B62" s="246"/>
      <c r="C62" s="246"/>
      <c r="D62" s="246"/>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v>48</v>
      </c>
      <c r="AH62" s="238"/>
      <c r="AI62" s="238"/>
      <c r="AJ62" s="238"/>
      <c r="AK62" s="238"/>
      <c r="AL62" s="238"/>
      <c r="AM62" s="238"/>
      <c r="AN62" s="238"/>
      <c r="AO62" s="238"/>
      <c r="AP62" s="238"/>
      <c r="AQ62" s="238"/>
      <c r="AR62" s="238"/>
      <c r="AS62" s="238"/>
      <c r="AT62" s="238"/>
      <c r="AU62" s="238"/>
      <c r="AV62" s="238"/>
      <c r="AW62" s="238"/>
      <c r="AX62" s="238"/>
      <c r="AY62" s="238"/>
      <c r="AZ62" s="238"/>
      <c r="BA62" s="238"/>
      <c r="BB62" s="238"/>
      <c r="BC62" s="238"/>
      <c r="BD62" s="238"/>
      <c r="BE62" s="238"/>
      <c r="BF62" s="238"/>
      <c r="BG62" s="238"/>
      <c r="BH62" s="238"/>
      <c r="BI62" s="238"/>
      <c r="BJ62" s="238"/>
      <c r="BK62" s="238"/>
      <c r="BL62" s="238"/>
      <c r="BM62" s="238"/>
      <c r="BN62" s="238"/>
      <c r="BO62" s="238"/>
      <c r="BP62" s="238"/>
      <c r="BQ62" s="238"/>
      <c r="BR62" s="238"/>
      <c r="BS62" s="238"/>
      <c r="BT62" s="238"/>
      <c r="BU62" s="238"/>
      <c r="BV62" s="238"/>
      <c r="BW62" s="238"/>
      <c r="BX62" s="238"/>
      <c r="BY62" s="238"/>
      <c r="BZ62" s="238"/>
      <c r="CA62" s="238"/>
      <c r="CB62" s="238"/>
      <c r="CC62" s="238"/>
      <c r="CD62" s="238"/>
      <c r="CE62" s="238"/>
      <c r="CF62" s="238"/>
    </row>
    <row r="63" spans="1:86" x14ac:dyDescent="0.3">
      <c r="A63" s="246"/>
      <c r="B63" s="246"/>
      <c r="C63" s="246"/>
      <c r="D63" s="246"/>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v>49</v>
      </c>
      <c r="AI63" s="238"/>
      <c r="AJ63" s="238"/>
      <c r="AK63" s="238"/>
      <c r="AL63" s="238"/>
      <c r="AM63" s="238"/>
      <c r="AN63" s="238"/>
      <c r="AO63" s="238"/>
      <c r="AP63" s="238"/>
      <c r="AQ63" s="238"/>
      <c r="AR63" s="238"/>
      <c r="AS63" s="238"/>
      <c r="AT63" s="238"/>
      <c r="AU63" s="238"/>
      <c r="AV63" s="238"/>
      <c r="AW63" s="238"/>
      <c r="AX63" s="238"/>
      <c r="AY63" s="238"/>
      <c r="AZ63" s="238"/>
      <c r="BA63" s="238"/>
      <c r="BB63" s="238"/>
      <c r="BC63" s="238"/>
      <c r="BD63" s="238"/>
      <c r="BE63" s="238"/>
      <c r="BF63" s="238"/>
      <c r="BG63" s="238"/>
      <c r="BH63" s="238"/>
      <c r="BI63" s="238"/>
      <c r="BJ63" s="238"/>
      <c r="BK63" s="238"/>
      <c r="BL63" s="238"/>
      <c r="BM63" s="238"/>
      <c r="BN63" s="238"/>
      <c r="BO63" s="238"/>
      <c r="BP63" s="238"/>
      <c r="BQ63" s="238"/>
      <c r="BR63" s="238"/>
      <c r="BS63" s="238"/>
      <c r="BT63" s="238"/>
      <c r="BU63" s="238"/>
      <c r="BV63" s="238"/>
      <c r="BW63" s="238"/>
      <c r="BX63" s="238"/>
      <c r="BY63" s="238"/>
      <c r="BZ63" s="238"/>
      <c r="CA63" s="238"/>
      <c r="CB63" s="238"/>
      <c r="CC63" s="238"/>
      <c r="CD63" s="238"/>
      <c r="CE63" s="238"/>
      <c r="CF63" s="238"/>
    </row>
    <row r="64" spans="1:86" x14ac:dyDescent="0.3">
      <c r="A64" s="246"/>
      <c r="B64" s="246"/>
      <c r="C64" s="246"/>
      <c r="D64" s="246"/>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v>26</v>
      </c>
      <c r="AJ64" s="238"/>
      <c r="AK64" s="238"/>
      <c r="AL64" s="238"/>
      <c r="AM64" s="238"/>
      <c r="AN64" s="238"/>
      <c r="AO64" s="238"/>
      <c r="AP64" s="238"/>
      <c r="AQ64" s="238"/>
      <c r="AR64" s="238"/>
      <c r="AS64" s="238"/>
      <c r="AT64" s="238"/>
      <c r="AU64" s="238"/>
      <c r="AV64" s="238"/>
      <c r="AW64" s="238"/>
      <c r="AX64" s="238"/>
      <c r="AY64" s="238"/>
      <c r="AZ64" s="238"/>
      <c r="BA64" s="238"/>
      <c r="BB64" s="238"/>
      <c r="BC64" s="238"/>
      <c r="BD64" s="238"/>
      <c r="BE64" s="238"/>
      <c r="BF64" s="238"/>
      <c r="BG64" s="238"/>
      <c r="BH64" s="238"/>
      <c r="BI64" s="238"/>
      <c r="BJ64" s="238"/>
      <c r="BK64" s="238"/>
      <c r="BL64" s="238"/>
      <c r="BM64" s="238"/>
      <c r="BN64" s="238"/>
      <c r="BO64" s="238"/>
      <c r="BP64" s="238"/>
      <c r="BQ64" s="238"/>
      <c r="BR64" s="238"/>
      <c r="BS64" s="238"/>
      <c r="BT64" s="238"/>
      <c r="BU64" s="238"/>
      <c r="BV64" s="238"/>
      <c r="BW64" s="238"/>
      <c r="BX64" s="238"/>
      <c r="BY64" s="238"/>
      <c r="BZ64" s="238"/>
      <c r="CA64" s="238"/>
      <c r="CB64" s="238"/>
      <c r="CC64" s="238"/>
      <c r="CD64" s="238"/>
      <c r="CE64" s="238"/>
      <c r="CF64" s="238"/>
    </row>
    <row r="65" spans="1:84" x14ac:dyDescent="0.3">
      <c r="A65" s="246"/>
      <c r="B65" s="246"/>
      <c r="C65" s="246"/>
      <c r="D65" s="246"/>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v>51</v>
      </c>
      <c r="AK65" s="238"/>
      <c r="AL65" s="238"/>
      <c r="AM65" s="238"/>
      <c r="AN65" s="238"/>
      <c r="AO65" s="238"/>
      <c r="AP65" s="238"/>
      <c r="AQ65" s="238"/>
      <c r="AR65" s="238"/>
      <c r="AS65" s="238"/>
      <c r="AT65" s="238"/>
      <c r="AU65" s="238"/>
      <c r="AV65" s="238"/>
      <c r="AW65" s="238"/>
      <c r="AX65" s="238"/>
      <c r="AY65" s="238"/>
      <c r="AZ65" s="238"/>
      <c r="BA65" s="238"/>
      <c r="BB65" s="238"/>
      <c r="BC65" s="238"/>
      <c r="BD65" s="238"/>
      <c r="BE65" s="238"/>
      <c r="BF65" s="238"/>
      <c r="BG65" s="238"/>
      <c r="BH65" s="238"/>
      <c r="BI65" s="238"/>
      <c r="BJ65" s="238"/>
      <c r="BK65" s="238"/>
      <c r="BL65" s="238"/>
      <c r="BM65" s="238"/>
      <c r="BN65" s="238"/>
      <c r="BO65" s="238"/>
      <c r="BP65" s="238"/>
      <c r="BQ65" s="238"/>
      <c r="BR65" s="238"/>
      <c r="BS65" s="238"/>
      <c r="BT65" s="238"/>
      <c r="BU65" s="238"/>
      <c r="BV65" s="238"/>
      <c r="BW65" s="238"/>
      <c r="BX65" s="238"/>
      <c r="BY65" s="238"/>
      <c r="BZ65" s="238"/>
      <c r="CA65" s="238"/>
      <c r="CB65" s="238"/>
      <c r="CC65" s="238"/>
      <c r="CD65" s="238"/>
      <c r="CE65" s="238"/>
      <c r="CF65" s="238"/>
    </row>
    <row r="66" spans="1:84" x14ac:dyDescent="0.3">
      <c r="A66" s="246"/>
      <c r="B66" s="246"/>
      <c r="C66" s="246"/>
      <c r="D66" s="246"/>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v>38</v>
      </c>
      <c r="AL66" s="238"/>
      <c r="AM66" s="238"/>
      <c r="AN66" s="238"/>
      <c r="AO66" s="238"/>
      <c r="AP66" s="238"/>
      <c r="AQ66" s="238"/>
      <c r="AR66" s="238"/>
      <c r="AS66" s="238"/>
      <c r="AT66" s="238"/>
      <c r="AU66" s="238"/>
      <c r="AV66" s="238"/>
      <c r="AW66" s="238"/>
      <c r="AX66" s="238"/>
      <c r="AY66" s="238"/>
      <c r="AZ66" s="238"/>
      <c r="BA66" s="238"/>
      <c r="BB66" s="238"/>
      <c r="BC66" s="238"/>
      <c r="BD66" s="238"/>
      <c r="BE66" s="238"/>
      <c r="BF66" s="238"/>
      <c r="BG66" s="238"/>
      <c r="BH66" s="238"/>
      <c r="BI66" s="238"/>
      <c r="BJ66" s="238"/>
      <c r="BK66" s="238"/>
      <c r="BL66" s="238"/>
      <c r="BM66" s="238"/>
      <c r="BN66" s="238"/>
      <c r="BO66" s="238"/>
      <c r="BP66" s="238"/>
      <c r="BQ66" s="238"/>
      <c r="BR66" s="238"/>
      <c r="BS66" s="238"/>
      <c r="BT66" s="238"/>
      <c r="BU66" s="238"/>
      <c r="BV66" s="238"/>
      <c r="BW66" s="238"/>
      <c r="BX66" s="238"/>
      <c r="BY66" s="238"/>
      <c r="BZ66" s="238"/>
      <c r="CA66" s="238"/>
      <c r="CB66" s="238"/>
      <c r="CC66" s="238"/>
      <c r="CD66" s="238"/>
      <c r="CE66" s="238"/>
      <c r="CF66" s="238"/>
    </row>
    <row r="67" spans="1:84" x14ac:dyDescent="0.3">
      <c r="A67" s="246"/>
      <c r="B67" s="246"/>
      <c r="C67" s="246"/>
      <c r="D67" s="246"/>
      <c r="E67" s="238"/>
      <c r="F67" s="238"/>
      <c r="G67" s="238"/>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238">
        <v>58</v>
      </c>
      <c r="AL67" s="238"/>
      <c r="AM67" s="238"/>
      <c r="AN67" s="238"/>
      <c r="AO67" s="238"/>
      <c r="AP67" s="238"/>
      <c r="AQ67" s="238"/>
      <c r="AR67" s="238"/>
      <c r="AS67" s="238"/>
      <c r="AT67" s="238"/>
      <c r="AU67" s="238"/>
      <c r="AV67" s="238"/>
      <c r="AW67" s="238"/>
      <c r="AX67" s="238"/>
      <c r="AY67" s="238"/>
      <c r="AZ67" s="238"/>
      <c r="BA67" s="238"/>
      <c r="BB67" s="238"/>
      <c r="BC67" s="238"/>
      <c r="BD67" s="238"/>
      <c r="BE67" s="238"/>
      <c r="BF67" s="238"/>
      <c r="BG67" s="238"/>
      <c r="BH67" s="238"/>
      <c r="BI67" s="238"/>
      <c r="BJ67" s="238"/>
      <c r="BK67" s="238"/>
      <c r="BL67" s="238"/>
      <c r="BM67" s="238"/>
      <c r="BN67" s="238"/>
      <c r="BO67" s="238"/>
      <c r="BP67" s="238"/>
      <c r="BQ67" s="238"/>
      <c r="BR67" s="238"/>
      <c r="BS67" s="238"/>
      <c r="BT67" s="238"/>
      <c r="BU67" s="238"/>
      <c r="BV67" s="238"/>
      <c r="BW67" s="238"/>
      <c r="BX67" s="238"/>
      <c r="BY67" s="238"/>
      <c r="BZ67" s="238"/>
      <c r="CA67" s="238"/>
      <c r="CB67" s="238"/>
      <c r="CC67" s="238"/>
      <c r="CD67" s="238"/>
      <c r="CE67" s="238"/>
      <c r="CF67" s="238"/>
    </row>
    <row r="68" spans="1:84" x14ac:dyDescent="0.3">
      <c r="A68" s="246"/>
      <c r="B68" s="246"/>
      <c r="C68" s="246"/>
      <c r="D68" s="246"/>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238"/>
      <c r="AL68" s="238">
        <v>61</v>
      </c>
      <c r="AM68" s="238"/>
      <c r="AN68" s="238"/>
      <c r="AO68" s="238"/>
      <c r="AP68" s="238"/>
      <c r="AQ68" s="238"/>
      <c r="AR68" s="238"/>
      <c r="AS68" s="238"/>
      <c r="AT68" s="238"/>
      <c r="AU68" s="238"/>
      <c r="AV68" s="238"/>
      <c r="AW68" s="238"/>
      <c r="AX68" s="238"/>
      <c r="AY68" s="238"/>
      <c r="AZ68" s="238"/>
      <c r="BA68" s="238"/>
      <c r="BB68" s="238"/>
      <c r="BC68" s="238"/>
      <c r="BD68" s="238"/>
      <c r="BE68" s="238"/>
      <c r="BF68" s="238"/>
      <c r="BG68" s="238"/>
      <c r="BH68" s="238"/>
      <c r="BI68" s="238"/>
      <c r="BJ68" s="238"/>
      <c r="BK68" s="238"/>
      <c r="BL68" s="238"/>
      <c r="BM68" s="238"/>
      <c r="BN68" s="238"/>
      <c r="BO68" s="238"/>
      <c r="BP68" s="238"/>
      <c r="BQ68" s="238"/>
      <c r="BR68" s="238"/>
      <c r="BS68" s="238"/>
      <c r="BT68" s="238"/>
      <c r="BU68" s="238"/>
      <c r="BV68" s="238"/>
      <c r="BW68" s="238"/>
      <c r="BX68" s="238"/>
      <c r="BY68" s="238"/>
      <c r="BZ68" s="238"/>
      <c r="CA68" s="238"/>
      <c r="CB68" s="238"/>
      <c r="CC68" s="238"/>
      <c r="CD68" s="238"/>
      <c r="CE68" s="238"/>
      <c r="CF68" s="238"/>
    </row>
    <row r="69" spans="1:84" x14ac:dyDescent="0.3">
      <c r="A69" s="246"/>
      <c r="B69" s="246"/>
      <c r="C69" s="246"/>
      <c r="D69" s="246"/>
      <c r="E69" s="238"/>
      <c r="F69" s="238"/>
      <c r="G69" s="238"/>
      <c r="H69" s="238"/>
      <c r="I69" s="238"/>
      <c r="J69" s="238"/>
      <c r="K69" s="238"/>
      <c r="L69" s="238"/>
      <c r="M69" s="238"/>
      <c r="N69" s="238"/>
      <c r="O69" s="238"/>
      <c r="P69" s="238"/>
      <c r="Q69" s="238"/>
      <c r="R69" s="238"/>
      <c r="S69" s="238"/>
      <c r="T69" s="238"/>
      <c r="U69" s="238"/>
      <c r="V69" s="238"/>
      <c r="W69" s="238"/>
      <c r="X69" s="238"/>
      <c r="Y69" s="238"/>
      <c r="Z69" s="238"/>
      <c r="AA69" s="238"/>
      <c r="AB69" s="238"/>
      <c r="AC69" s="238"/>
      <c r="AD69" s="238"/>
      <c r="AE69" s="238"/>
      <c r="AF69" s="238"/>
      <c r="AG69" s="238"/>
      <c r="AH69" s="238"/>
      <c r="AI69" s="238"/>
      <c r="AJ69" s="238"/>
      <c r="AK69" s="238"/>
      <c r="AL69" s="238"/>
      <c r="AM69" s="238">
        <v>60</v>
      </c>
      <c r="AN69" s="238"/>
      <c r="AO69" s="238"/>
      <c r="AP69" s="238"/>
      <c r="AQ69" s="238"/>
      <c r="AR69" s="238"/>
      <c r="AS69" s="238"/>
      <c r="AT69" s="238"/>
      <c r="AU69" s="238"/>
      <c r="AV69" s="238"/>
      <c r="AW69" s="238"/>
      <c r="AX69" s="238"/>
      <c r="AY69" s="238"/>
      <c r="AZ69" s="238"/>
      <c r="BA69" s="238"/>
      <c r="BB69" s="238"/>
      <c r="BC69" s="238"/>
      <c r="BD69" s="238"/>
      <c r="BE69" s="238"/>
      <c r="BF69" s="238"/>
      <c r="BG69" s="238"/>
      <c r="BH69" s="238"/>
      <c r="BI69" s="238"/>
      <c r="BJ69" s="238"/>
      <c r="BK69" s="238"/>
      <c r="BL69" s="238"/>
      <c r="BM69" s="238"/>
      <c r="BN69" s="238"/>
      <c r="BO69" s="238"/>
      <c r="BP69" s="238"/>
      <c r="BQ69" s="238"/>
      <c r="BR69" s="238"/>
      <c r="BS69" s="238"/>
      <c r="BT69" s="238"/>
      <c r="BU69" s="238"/>
      <c r="BV69" s="238"/>
      <c r="BW69" s="238"/>
      <c r="BX69" s="238"/>
      <c r="BY69" s="238"/>
      <c r="BZ69" s="238"/>
      <c r="CA69" s="238"/>
      <c r="CB69" s="238"/>
      <c r="CC69" s="238"/>
      <c r="CD69" s="238"/>
      <c r="CE69" s="238"/>
      <c r="CF69" s="238"/>
    </row>
    <row r="70" spans="1:84" x14ac:dyDescent="0.3">
      <c r="A70" s="246"/>
      <c r="B70" s="246"/>
      <c r="C70" s="246"/>
      <c r="D70" s="246"/>
      <c r="E70" s="238"/>
      <c r="F70" s="238"/>
      <c r="G70" s="238"/>
      <c r="H70" s="238"/>
      <c r="I70" s="238"/>
      <c r="J70" s="238"/>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c r="AH70" s="238"/>
      <c r="AI70" s="238"/>
      <c r="AJ70" s="238"/>
      <c r="AK70" s="238"/>
      <c r="AL70" s="238"/>
      <c r="AM70" s="238"/>
      <c r="AN70" s="238">
        <v>21</v>
      </c>
      <c r="AO70" s="238"/>
      <c r="AP70" s="238"/>
      <c r="AQ70" s="238"/>
      <c r="AR70" s="238"/>
      <c r="AS70" s="238"/>
      <c r="AT70" s="238"/>
      <c r="AU70" s="238"/>
      <c r="AV70" s="238"/>
      <c r="AW70" s="238"/>
      <c r="AX70" s="238"/>
      <c r="AY70" s="238"/>
      <c r="AZ70" s="238"/>
      <c r="BA70" s="238"/>
      <c r="BB70" s="238"/>
      <c r="BC70" s="238"/>
      <c r="BD70" s="238"/>
      <c r="BE70" s="238"/>
      <c r="BF70" s="238"/>
      <c r="BG70" s="238"/>
      <c r="BH70" s="238"/>
      <c r="BI70" s="238"/>
      <c r="BJ70" s="238"/>
      <c r="BK70" s="238"/>
      <c r="BL70" s="238"/>
      <c r="BM70" s="238"/>
      <c r="BN70" s="238"/>
      <c r="BO70" s="238"/>
      <c r="BP70" s="238"/>
      <c r="BQ70" s="238"/>
      <c r="BR70" s="238"/>
      <c r="BS70" s="238"/>
      <c r="BT70" s="238"/>
      <c r="BU70" s="238"/>
      <c r="BV70" s="238"/>
      <c r="BW70" s="238"/>
      <c r="BX70" s="238"/>
      <c r="BY70" s="238"/>
      <c r="BZ70" s="238"/>
      <c r="CA70" s="238"/>
      <c r="CB70" s="238"/>
      <c r="CC70" s="238"/>
      <c r="CD70" s="238"/>
      <c r="CE70" s="238"/>
      <c r="CF70" s="238"/>
    </row>
    <row r="71" spans="1:84" x14ac:dyDescent="0.3">
      <c r="A71" s="246"/>
      <c r="B71" s="246"/>
      <c r="C71" s="246"/>
      <c r="D71" s="246"/>
      <c r="E71" s="238"/>
      <c r="F71" s="238"/>
      <c r="G71" s="238"/>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238"/>
      <c r="AL71" s="238"/>
      <c r="AM71" s="238"/>
      <c r="AN71" s="238">
        <v>27</v>
      </c>
      <c r="AO71" s="238"/>
      <c r="AP71" s="238"/>
      <c r="AQ71" s="238"/>
      <c r="AR71" s="238"/>
      <c r="AS71" s="238"/>
      <c r="AT71" s="238"/>
      <c r="AU71" s="238"/>
      <c r="AV71" s="238"/>
      <c r="AW71" s="238"/>
      <c r="AX71" s="238"/>
      <c r="AY71" s="238"/>
      <c r="AZ71" s="238"/>
      <c r="BA71" s="238"/>
      <c r="BB71" s="238"/>
      <c r="BC71" s="238"/>
      <c r="BD71" s="238"/>
      <c r="BE71" s="238"/>
      <c r="BF71" s="238"/>
      <c r="BG71" s="238"/>
      <c r="BH71" s="238"/>
      <c r="BI71" s="238"/>
      <c r="BJ71" s="238"/>
      <c r="BK71" s="238"/>
      <c r="BL71" s="238"/>
      <c r="BM71" s="238"/>
      <c r="BN71" s="238"/>
      <c r="BO71" s="238"/>
      <c r="BP71" s="238"/>
      <c r="BQ71" s="238"/>
      <c r="BR71" s="238"/>
      <c r="BS71" s="238"/>
      <c r="BT71" s="238"/>
      <c r="BU71" s="238"/>
      <c r="BV71" s="238"/>
      <c r="BW71" s="238"/>
      <c r="BX71" s="238"/>
      <c r="BY71" s="238"/>
      <c r="BZ71" s="238"/>
      <c r="CA71" s="238"/>
      <c r="CB71" s="238"/>
      <c r="CC71" s="238"/>
      <c r="CD71" s="238"/>
      <c r="CE71" s="238"/>
      <c r="CF71" s="238"/>
    </row>
    <row r="72" spans="1:84" x14ac:dyDescent="0.3">
      <c r="A72" s="246"/>
      <c r="B72" s="246"/>
      <c r="C72" s="246"/>
      <c r="D72" s="246"/>
      <c r="E72" s="238"/>
      <c r="F72" s="238"/>
      <c r="G72" s="238"/>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238"/>
      <c r="AL72" s="238"/>
      <c r="AM72" s="238"/>
      <c r="AN72" s="238"/>
      <c r="AO72" s="238">
        <v>36</v>
      </c>
      <c r="AP72" s="238"/>
      <c r="AQ72" s="238"/>
      <c r="AR72" s="238"/>
      <c r="AS72" s="238"/>
      <c r="AT72" s="238"/>
      <c r="AU72" s="238"/>
      <c r="AV72" s="238"/>
      <c r="AW72" s="238"/>
      <c r="AX72" s="238"/>
      <c r="AY72" s="238"/>
      <c r="AZ72" s="238"/>
      <c r="BA72" s="238"/>
      <c r="BB72" s="238"/>
      <c r="BC72" s="238"/>
      <c r="BD72" s="238"/>
      <c r="BE72" s="238"/>
      <c r="BF72" s="238"/>
      <c r="BG72" s="238"/>
      <c r="BH72" s="238"/>
      <c r="BI72" s="238"/>
      <c r="BJ72" s="238"/>
      <c r="BK72" s="238"/>
      <c r="BL72" s="238"/>
      <c r="BM72" s="238"/>
      <c r="BN72" s="238"/>
      <c r="BO72" s="238"/>
      <c r="BP72" s="238"/>
      <c r="BQ72" s="238"/>
      <c r="BR72" s="238"/>
      <c r="BS72" s="238"/>
      <c r="BT72" s="238"/>
      <c r="BU72" s="238"/>
      <c r="BV72" s="238"/>
      <c r="BW72" s="238"/>
      <c r="BX72" s="238"/>
      <c r="BY72" s="238"/>
      <c r="BZ72" s="238"/>
      <c r="CA72" s="238"/>
      <c r="CB72" s="238"/>
      <c r="CC72" s="238"/>
      <c r="CD72" s="238"/>
      <c r="CE72" s="238"/>
      <c r="CF72" s="238"/>
    </row>
    <row r="73" spans="1:84" x14ac:dyDescent="0.3">
      <c r="A73" s="246"/>
      <c r="B73" s="246"/>
      <c r="C73" s="246"/>
      <c r="D73" s="246"/>
      <c r="E73" s="238"/>
      <c r="F73" s="238"/>
      <c r="G73" s="238"/>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238"/>
      <c r="AL73" s="238"/>
      <c r="AM73" s="238"/>
      <c r="AN73" s="238"/>
      <c r="AO73" s="238">
        <v>40</v>
      </c>
      <c r="AP73" s="238"/>
      <c r="AQ73" s="238"/>
      <c r="AR73" s="238"/>
      <c r="AS73" s="238"/>
      <c r="AT73" s="238"/>
      <c r="AU73" s="238"/>
      <c r="AV73" s="238"/>
      <c r="AW73" s="238"/>
      <c r="AX73" s="238"/>
      <c r="AY73" s="238"/>
      <c r="AZ73" s="238"/>
      <c r="BA73" s="238"/>
      <c r="BB73" s="238"/>
      <c r="BC73" s="238"/>
      <c r="BD73" s="238"/>
      <c r="BE73" s="238"/>
      <c r="BF73" s="238"/>
      <c r="BG73" s="238"/>
      <c r="BH73" s="238"/>
      <c r="BI73" s="238"/>
      <c r="BJ73" s="238"/>
      <c r="BK73" s="238"/>
      <c r="BL73" s="238"/>
      <c r="BM73" s="238"/>
      <c r="BN73" s="238"/>
      <c r="BO73" s="238"/>
      <c r="BP73" s="238"/>
      <c r="BQ73" s="238"/>
      <c r="BR73" s="238"/>
      <c r="BS73" s="238"/>
      <c r="BT73" s="238"/>
      <c r="BU73" s="238"/>
      <c r="BV73" s="238"/>
      <c r="BW73" s="238"/>
      <c r="BX73" s="238"/>
      <c r="BY73" s="238"/>
      <c r="BZ73" s="238"/>
      <c r="CA73" s="238"/>
      <c r="CB73" s="238"/>
      <c r="CC73" s="238"/>
      <c r="CD73" s="238"/>
      <c r="CE73" s="238"/>
      <c r="CF73" s="238"/>
    </row>
    <row r="74" spans="1:84" x14ac:dyDescent="0.3">
      <c r="A74" s="246"/>
      <c r="B74" s="246"/>
      <c r="C74" s="246"/>
      <c r="D74" s="246"/>
      <c r="E74" s="238"/>
      <c r="F74" s="238"/>
      <c r="G74" s="238"/>
      <c r="H74" s="238"/>
      <c r="I74" s="238"/>
      <c r="J74" s="238"/>
      <c r="K74" s="238"/>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238">
        <v>56</v>
      </c>
      <c r="AP74" s="238"/>
      <c r="AQ74" s="238"/>
      <c r="AR74" s="238"/>
      <c r="AS74" s="238"/>
      <c r="AT74" s="238"/>
      <c r="AU74" s="238"/>
      <c r="AV74" s="238"/>
      <c r="AW74" s="238"/>
      <c r="AX74" s="238"/>
      <c r="AY74" s="238"/>
      <c r="AZ74" s="238"/>
      <c r="BA74" s="238"/>
      <c r="BB74" s="238"/>
      <c r="BC74" s="238"/>
      <c r="BD74" s="238"/>
      <c r="BE74" s="238"/>
      <c r="BF74" s="238"/>
      <c r="BG74" s="238"/>
      <c r="BH74" s="238"/>
      <c r="BI74" s="238"/>
      <c r="BJ74" s="238"/>
      <c r="BK74" s="238"/>
      <c r="BL74" s="238"/>
      <c r="BM74" s="238"/>
      <c r="BN74" s="238"/>
      <c r="BO74" s="238"/>
      <c r="BP74" s="238"/>
      <c r="BQ74" s="238"/>
      <c r="BR74" s="238"/>
      <c r="BS74" s="238"/>
      <c r="BT74" s="238"/>
      <c r="BU74" s="238"/>
      <c r="BV74" s="238"/>
      <c r="BW74" s="238"/>
      <c r="BX74" s="238"/>
      <c r="BY74" s="238"/>
      <c r="BZ74" s="238"/>
      <c r="CA74" s="238"/>
      <c r="CB74" s="238"/>
      <c r="CC74" s="238"/>
      <c r="CD74" s="238"/>
      <c r="CE74" s="238"/>
      <c r="CF74" s="238"/>
    </row>
    <row r="75" spans="1:84" x14ac:dyDescent="0.3">
      <c r="A75" s="246"/>
      <c r="B75" s="246"/>
      <c r="C75" s="246"/>
      <c r="D75" s="246"/>
      <c r="E75" s="238"/>
      <c r="F75" s="238"/>
      <c r="G75" s="238"/>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238">
        <v>65</v>
      </c>
      <c r="AP75" s="238"/>
      <c r="AQ75" s="238"/>
      <c r="AR75" s="238"/>
      <c r="AS75" s="238"/>
      <c r="AT75" s="238"/>
      <c r="AU75" s="238"/>
      <c r="AV75" s="238"/>
      <c r="AW75" s="238"/>
      <c r="AX75" s="238"/>
      <c r="AY75" s="238"/>
      <c r="AZ75" s="238"/>
      <c r="BA75" s="238"/>
      <c r="BB75" s="238"/>
      <c r="BC75" s="238"/>
      <c r="BD75" s="238"/>
      <c r="BE75" s="238"/>
      <c r="BF75" s="238"/>
      <c r="BG75" s="238"/>
      <c r="BH75" s="238"/>
      <c r="BI75" s="238"/>
      <c r="BJ75" s="238"/>
      <c r="BK75" s="238"/>
      <c r="BL75" s="238"/>
      <c r="BM75" s="238"/>
      <c r="BN75" s="238"/>
      <c r="BO75" s="238"/>
      <c r="BP75" s="238"/>
      <c r="BQ75" s="238"/>
      <c r="BR75" s="238"/>
      <c r="BS75" s="238"/>
      <c r="BT75" s="238"/>
      <c r="BU75" s="238"/>
      <c r="BV75" s="238"/>
      <c r="BW75" s="238"/>
      <c r="BX75" s="238"/>
      <c r="BY75" s="238"/>
      <c r="BZ75" s="238"/>
      <c r="CA75" s="238"/>
      <c r="CB75" s="238"/>
      <c r="CC75" s="238"/>
      <c r="CD75" s="238"/>
      <c r="CE75" s="238"/>
      <c r="CF75" s="238"/>
    </row>
    <row r="76" spans="1:84" x14ac:dyDescent="0.3">
      <c r="A76" s="246"/>
      <c r="B76" s="246"/>
      <c r="C76" s="246"/>
      <c r="D76" s="246"/>
      <c r="E76" s="238"/>
      <c r="F76" s="238"/>
      <c r="G76" s="238"/>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238"/>
      <c r="AP76" s="238">
        <v>42</v>
      </c>
      <c r="AQ76" s="238"/>
      <c r="AR76" s="238"/>
      <c r="AS76" s="238"/>
      <c r="AT76" s="238"/>
      <c r="AU76" s="238"/>
      <c r="AV76" s="238"/>
      <c r="AW76" s="238"/>
      <c r="AX76" s="238"/>
      <c r="AY76" s="238"/>
      <c r="AZ76" s="238"/>
      <c r="BA76" s="238"/>
      <c r="BB76" s="238"/>
      <c r="BC76" s="238"/>
      <c r="BD76" s="238"/>
      <c r="BE76" s="238"/>
      <c r="BF76" s="238"/>
      <c r="BG76" s="238"/>
      <c r="BH76" s="238"/>
      <c r="BI76" s="238"/>
      <c r="BJ76" s="238"/>
      <c r="BK76" s="238"/>
      <c r="BL76" s="238"/>
      <c r="BM76" s="238"/>
      <c r="BN76" s="238"/>
      <c r="BO76" s="238"/>
      <c r="BP76" s="238"/>
      <c r="BQ76" s="238"/>
      <c r="BR76" s="238"/>
      <c r="BS76" s="238"/>
      <c r="BT76" s="238"/>
      <c r="BU76" s="238"/>
      <c r="BV76" s="238"/>
      <c r="BW76" s="238"/>
      <c r="BX76" s="238"/>
      <c r="BY76" s="238"/>
      <c r="BZ76" s="238"/>
      <c r="CA76" s="238"/>
      <c r="CB76" s="238"/>
      <c r="CC76" s="238"/>
      <c r="CD76" s="238"/>
      <c r="CE76" s="238"/>
      <c r="CF76" s="238"/>
    </row>
    <row r="77" spans="1:84" x14ac:dyDescent="0.3">
      <c r="A77" s="246"/>
      <c r="B77" s="246"/>
      <c r="C77" s="246"/>
      <c r="D77" s="246"/>
      <c r="E77" s="238"/>
      <c r="F77" s="238"/>
      <c r="G77" s="238"/>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238"/>
      <c r="AP77" s="238"/>
      <c r="AQ77" s="238">
        <v>67</v>
      </c>
      <c r="AR77" s="238"/>
      <c r="AS77" s="238"/>
      <c r="AT77" s="238"/>
      <c r="AU77" s="238"/>
      <c r="AV77" s="238"/>
      <c r="AW77" s="238"/>
      <c r="AX77" s="238"/>
      <c r="AY77" s="238"/>
      <c r="AZ77" s="238"/>
      <c r="BA77" s="238"/>
      <c r="BB77" s="238"/>
      <c r="BC77" s="238"/>
      <c r="BD77" s="238"/>
      <c r="BE77" s="238"/>
      <c r="BF77" s="238"/>
      <c r="BG77" s="238"/>
      <c r="BH77" s="238"/>
      <c r="BI77" s="238"/>
      <c r="BJ77" s="238"/>
      <c r="BK77" s="238"/>
      <c r="BL77" s="238"/>
      <c r="BM77" s="238"/>
      <c r="BN77" s="238"/>
      <c r="BO77" s="238"/>
      <c r="BP77" s="238"/>
      <c r="BQ77" s="238"/>
      <c r="BR77" s="238"/>
      <c r="BS77" s="238"/>
      <c r="BT77" s="238"/>
      <c r="BU77" s="238"/>
      <c r="BV77" s="238"/>
      <c r="BW77" s="238"/>
      <c r="BX77" s="238"/>
      <c r="BY77" s="238"/>
      <c r="BZ77" s="238"/>
      <c r="CA77" s="238"/>
      <c r="CB77" s="238"/>
      <c r="CC77" s="238"/>
      <c r="CD77" s="238"/>
      <c r="CE77" s="238"/>
      <c r="CF77" s="238"/>
    </row>
    <row r="78" spans="1:84" x14ac:dyDescent="0.3">
      <c r="A78" s="246"/>
      <c r="B78" s="246"/>
      <c r="C78" s="246"/>
      <c r="D78" s="246"/>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238"/>
      <c r="AP78" s="238"/>
      <c r="AQ78" s="238"/>
      <c r="AR78" s="238">
        <v>55</v>
      </c>
      <c r="AS78" s="238"/>
      <c r="AT78" s="238"/>
      <c r="AU78" s="238"/>
      <c r="AV78" s="238"/>
      <c r="AW78" s="238"/>
      <c r="AX78" s="238"/>
      <c r="AY78" s="238"/>
      <c r="AZ78" s="238"/>
      <c r="BA78" s="238"/>
      <c r="BB78" s="238"/>
      <c r="BC78" s="238"/>
      <c r="BD78" s="238"/>
      <c r="BE78" s="238"/>
      <c r="BF78" s="238"/>
      <c r="BG78" s="238"/>
      <c r="BH78" s="238"/>
      <c r="BI78" s="238"/>
      <c r="BJ78" s="238"/>
      <c r="BK78" s="238"/>
      <c r="BL78" s="238"/>
      <c r="BM78" s="238"/>
      <c r="BN78" s="238"/>
      <c r="BO78" s="238"/>
      <c r="BP78" s="238"/>
      <c r="BQ78" s="238"/>
      <c r="BR78" s="238"/>
      <c r="BS78" s="238"/>
      <c r="BT78" s="238"/>
      <c r="BU78" s="238"/>
      <c r="BV78" s="238"/>
      <c r="BW78" s="238"/>
      <c r="BX78" s="238"/>
      <c r="BY78" s="238"/>
      <c r="BZ78" s="238"/>
      <c r="CA78" s="238"/>
      <c r="CB78" s="238"/>
      <c r="CC78" s="238"/>
      <c r="CD78" s="238"/>
      <c r="CE78" s="238"/>
      <c r="CF78" s="238"/>
    </row>
    <row r="79" spans="1:84" x14ac:dyDescent="0.3">
      <c r="A79" s="246"/>
      <c r="B79" s="246"/>
      <c r="C79" s="246"/>
      <c r="D79" s="246"/>
      <c r="E79" s="238"/>
      <c r="F79" s="238"/>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238"/>
      <c r="AP79" s="238"/>
      <c r="AQ79" s="238"/>
      <c r="AR79" s="238"/>
      <c r="AS79" s="238">
        <v>20</v>
      </c>
      <c r="AT79" s="238"/>
      <c r="AU79" s="238"/>
      <c r="AV79" s="238"/>
      <c r="AW79" s="238"/>
      <c r="AX79" s="238"/>
      <c r="AY79" s="238"/>
      <c r="AZ79" s="238"/>
      <c r="BA79" s="238"/>
      <c r="BB79" s="238"/>
      <c r="BC79" s="238"/>
      <c r="BD79" s="238"/>
      <c r="BE79" s="238"/>
      <c r="BF79" s="238"/>
      <c r="BG79" s="238"/>
      <c r="BH79" s="238"/>
      <c r="BI79" s="238"/>
      <c r="BJ79" s="238"/>
      <c r="BK79" s="238"/>
      <c r="BL79" s="238"/>
      <c r="BM79" s="238"/>
      <c r="BN79" s="238"/>
      <c r="BO79" s="238"/>
      <c r="BP79" s="238"/>
      <c r="BQ79" s="238"/>
      <c r="BR79" s="238"/>
      <c r="BS79" s="238"/>
      <c r="BT79" s="238"/>
      <c r="BU79" s="238"/>
      <c r="BV79" s="238"/>
      <c r="BW79" s="238"/>
      <c r="BX79" s="238"/>
      <c r="BY79" s="238"/>
      <c r="BZ79" s="238"/>
      <c r="CA79" s="238"/>
      <c r="CB79" s="238"/>
      <c r="CC79" s="238"/>
      <c r="CD79" s="238"/>
      <c r="CE79" s="238"/>
      <c r="CF79" s="238"/>
    </row>
    <row r="80" spans="1:84" x14ac:dyDescent="0.3">
      <c r="A80" s="246"/>
      <c r="B80" s="246"/>
      <c r="C80" s="246"/>
      <c r="D80" s="246"/>
      <c r="E80" s="238"/>
      <c r="F80" s="238"/>
      <c r="G80" s="238"/>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238"/>
      <c r="AP80" s="238"/>
      <c r="AQ80" s="238"/>
      <c r="AR80" s="238"/>
      <c r="AS80" s="238"/>
      <c r="AT80" s="238">
        <v>23</v>
      </c>
      <c r="AU80" s="238"/>
      <c r="AV80" s="238"/>
      <c r="AW80" s="238"/>
      <c r="AX80" s="238"/>
      <c r="AY80" s="238"/>
      <c r="AZ80" s="238"/>
      <c r="BA80" s="238"/>
      <c r="BB80" s="238"/>
      <c r="BC80" s="238"/>
      <c r="BD80" s="238"/>
      <c r="BE80" s="238"/>
      <c r="BF80" s="238"/>
      <c r="BG80" s="238"/>
      <c r="BH80" s="238"/>
      <c r="BI80" s="238"/>
      <c r="BJ80" s="238"/>
      <c r="BK80" s="238"/>
      <c r="BL80" s="238"/>
      <c r="BM80" s="238"/>
      <c r="BN80" s="238"/>
      <c r="BO80" s="238"/>
      <c r="BP80" s="238"/>
      <c r="BQ80" s="238"/>
      <c r="BR80" s="238"/>
      <c r="BS80" s="238"/>
      <c r="BT80" s="238"/>
      <c r="BU80" s="238"/>
      <c r="BV80" s="238"/>
      <c r="BW80" s="238"/>
      <c r="BX80" s="238"/>
      <c r="BY80" s="238"/>
      <c r="BZ80" s="238"/>
      <c r="CA80" s="238"/>
      <c r="CB80" s="238"/>
      <c r="CC80" s="238"/>
      <c r="CD80" s="238"/>
      <c r="CE80" s="238"/>
      <c r="CF80" s="238"/>
    </row>
    <row r="81" spans="1:84" x14ac:dyDescent="0.3">
      <c r="A81" s="246"/>
      <c r="B81" s="246"/>
      <c r="C81" s="246"/>
      <c r="D81" s="246"/>
      <c r="E81" s="238"/>
      <c r="F81" s="238"/>
      <c r="G81" s="238"/>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238"/>
      <c r="AP81" s="238"/>
      <c r="AQ81" s="238"/>
      <c r="AR81" s="238"/>
      <c r="AS81" s="238"/>
      <c r="AT81" s="238">
        <v>24</v>
      </c>
      <c r="AU81" s="238"/>
      <c r="AV81" s="238"/>
      <c r="AW81" s="238"/>
      <c r="AX81" s="238"/>
      <c r="AY81" s="238"/>
      <c r="AZ81" s="238"/>
      <c r="BA81" s="238"/>
      <c r="BB81" s="238"/>
      <c r="BC81" s="238"/>
      <c r="BD81" s="238"/>
      <c r="BE81" s="238"/>
      <c r="BF81" s="238"/>
      <c r="BG81" s="238"/>
      <c r="BH81" s="238"/>
      <c r="BI81" s="238"/>
      <c r="BJ81" s="238"/>
      <c r="BK81" s="238"/>
      <c r="BL81" s="238"/>
      <c r="BM81" s="238"/>
      <c r="BN81" s="238"/>
      <c r="BO81" s="238"/>
      <c r="BP81" s="238"/>
      <c r="BQ81" s="238"/>
      <c r="BR81" s="238"/>
      <c r="BS81" s="238"/>
      <c r="BT81" s="238"/>
      <c r="BU81" s="238"/>
      <c r="BV81" s="238"/>
      <c r="BW81" s="238"/>
      <c r="BX81" s="238"/>
      <c r="BY81" s="238"/>
      <c r="BZ81" s="238"/>
      <c r="CA81" s="238"/>
      <c r="CB81" s="238"/>
      <c r="CC81" s="238"/>
      <c r="CD81" s="238"/>
      <c r="CE81" s="238"/>
      <c r="CF81" s="238"/>
    </row>
    <row r="82" spans="1:84" x14ac:dyDescent="0.3">
      <c r="A82" s="246"/>
      <c r="B82" s="246"/>
      <c r="C82" s="246"/>
      <c r="D82" s="246"/>
      <c r="E82" s="238"/>
      <c r="F82" s="238"/>
      <c r="G82" s="238"/>
      <c r="H82" s="238"/>
      <c r="I82" s="238"/>
      <c r="J82" s="238"/>
      <c r="K82" s="238"/>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238"/>
      <c r="AP82" s="238"/>
      <c r="AQ82" s="238"/>
      <c r="AR82" s="238"/>
      <c r="AS82" s="238"/>
      <c r="AT82" s="238">
        <v>28</v>
      </c>
      <c r="AU82" s="238"/>
      <c r="AV82" s="238"/>
      <c r="AW82" s="238"/>
      <c r="AX82" s="238"/>
      <c r="AY82" s="238"/>
      <c r="AZ82" s="238"/>
      <c r="BA82" s="238"/>
      <c r="BB82" s="238"/>
      <c r="BC82" s="238"/>
      <c r="BD82" s="238"/>
      <c r="BE82" s="238"/>
      <c r="BF82" s="238"/>
      <c r="BG82" s="238"/>
      <c r="BH82" s="238"/>
      <c r="BI82" s="238"/>
      <c r="BJ82" s="238"/>
      <c r="BK82" s="238"/>
      <c r="BL82" s="238"/>
      <c r="BM82" s="238"/>
      <c r="BN82" s="238"/>
      <c r="BO82" s="238"/>
      <c r="BP82" s="238"/>
      <c r="BQ82" s="238"/>
      <c r="BR82" s="238"/>
      <c r="BS82" s="238"/>
      <c r="BT82" s="238"/>
      <c r="BU82" s="238"/>
      <c r="BV82" s="238"/>
      <c r="BW82" s="238"/>
      <c r="BX82" s="238"/>
      <c r="BY82" s="238"/>
      <c r="BZ82" s="238"/>
      <c r="CA82" s="238"/>
      <c r="CB82" s="238"/>
      <c r="CC82" s="238"/>
      <c r="CD82" s="238"/>
      <c r="CE82" s="238"/>
      <c r="CF82" s="238"/>
    </row>
    <row r="83" spans="1:84" x14ac:dyDescent="0.3">
      <c r="A83" s="246"/>
      <c r="B83" s="246"/>
      <c r="C83" s="246"/>
      <c r="D83" s="246"/>
      <c r="E83" s="238"/>
      <c r="F83" s="238"/>
      <c r="G83" s="238"/>
      <c r="H83" s="238"/>
      <c r="I83" s="238"/>
      <c r="J83" s="238"/>
      <c r="K83" s="238"/>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238"/>
      <c r="AP83" s="238"/>
      <c r="AQ83" s="238"/>
      <c r="AR83" s="238"/>
      <c r="AS83" s="238"/>
      <c r="AT83" s="238">
        <v>46</v>
      </c>
      <c r="AU83" s="238"/>
      <c r="AV83" s="238"/>
      <c r="AW83" s="238"/>
      <c r="AX83" s="238"/>
      <c r="AY83" s="238"/>
      <c r="AZ83" s="238"/>
      <c r="BA83" s="238"/>
      <c r="BB83" s="238"/>
      <c r="BC83" s="238"/>
      <c r="BD83" s="238"/>
      <c r="BE83" s="238"/>
      <c r="BF83" s="238"/>
      <c r="BG83" s="238"/>
      <c r="BH83" s="238"/>
      <c r="BI83" s="238"/>
      <c r="BJ83" s="238"/>
      <c r="BK83" s="238"/>
      <c r="BL83" s="238"/>
      <c r="BM83" s="238"/>
      <c r="BN83" s="238"/>
      <c r="BO83" s="238"/>
      <c r="BP83" s="238"/>
      <c r="BQ83" s="238"/>
      <c r="BR83" s="238"/>
      <c r="BS83" s="238"/>
      <c r="BT83" s="238"/>
      <c r="BU83" s="238"/>
      <c r="BV83" s="238"/>
      <c r="BW83" s="238"/>
      <c r="BX83" s="238"/>
      <c r="BY83" s="238"/>
      <c r="BZ83" s="238"/>
      <c r="CA83" s="238"/>
      <c r="CB83" s="238"/>
      <c r="CC83" s="238"/>
      <c r="CD83" s="238"/>
      <c r="CE83" s="238"/>
      <c r="CF83" s="238"/>
    </row>
    <row r="84" spans="1:84" x14ac:dyDescent="0.3">
      <c r="A84" s="246"/>
      <c r="B84" s="246"/>
      <c r="C84" s="246"/>
      <c r="D84" s="246"/>
      <c r="E84" s="238"/>
      <c r="F84" s="238"/>
      <c r="G84" s="238"/>
      <c r="H84" s="238"/>
      <c r="I84" s="238"/>
      <c r="J84" s="238"/>
      <c r="K84" s="238"/>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238"/>
      <c r="AP84" s="238"/>
      <c r="AQ84" s="238"/>
      <c r="AR84" s="238"/>
      <c r="AS84" s="238"/>
      <c r="AT84" s="238">
        <v>52</v>
      </c>
      <c r="AU84" s="238"/>
      <c r="AV84" s="238"/>
      <c r="AW84" s="238"/>
      <c r="AX84" s="238"/>
      <c r="AY84" s="238"/>
      <c r="AZ84" s="238"/>
      <c r="BA84" s="238"/>
      <c r="BB84" s="238"/>
      <c r="BC84" s="238"/>
      <c r="BD84" s="238"/>
      <c r="BE84" s="238"/>
      <c r="BF84" s="238"/>
      <c r="BG84" s="238"/>
      <c r="BH84" s="238"/>
      <c r="BI84" s="238"/>
      <c r="BJ84" s="238"/>
      <c r="BK84" s="238"/>
      <c r="BL84" s="238"/>
      <c r="BM84" s="238"/>
      <c r="BN84" s="238"/>
      <c r="BO84" s="238"/>
      <c r="BP84" s="238"/>
      <c r="BQ84" s="238"/>
      <c r="BR84" s="238"/>
      <c r="BS84" s="238"/>
      <c r="BT84" s="238"/>
      <c r="BU84" s="238"/>
      <c r="BV84" s="238"/>
      <c r="BW84" s="238"/>
      <c r="BX84" s="238"/>
      <c r="BY84" s="238"/>
      <c r="BZ84" s="238"/>
      <c r="CA84" s="238"/>
      <c r="CB84" s="238"/>
      <c r="CC84" s="238"/>
      <c r="CD84" s="238"/>
      <c r="CE84" s="238"/>
      <c r="CF84" s="238"/>
    </row>
    <row r="85" spans="1:84" x14ac:dyDescent="0.3">
      <c r="A85" s="246"/>
      <c r="B85" s="246"/>
      <c r="C85" s="246"/>
      <c r="D85" s="246"/>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238"/>
      <c r="AP85" s="238"/>
      <c r="AQ85" s="238"/>
      <c r="AR85" s="238"/>
      <c r="AS85" s="238"/>
      <c r="AT85" s="238">
        <v>72</v>
      </c>
      <c r="AU85" s="238"/>
      <c r="AV85" s="238"/>
      <c r="AW85" s="238"/>
      <c r="AX85" s="238"/>
      <c r="AY85" s="238"/>
      <c r="AZ85" s="238"/>
      <c r="BA85" s="238"/>
      <c r="BB85" s="238"/>
      <c r="BC85" s="238"/>
      <c r="BD85" s="238"/>
      <c r="BE85" s="238"/>
      <c r="BF85" s="238"/>
      <c r="BG85" s="238"/>
      <c r="BH85" s="238"/>
      <c r="BI85" s="238"/>
      <c r="BJ85" s="238"/>
      <c r="BK85" s="238"/>
      <c r="BL85" s="238"/>
      <c r="BM85" s="238"/>
      <c r="BN85" s="238"/>
      <c r="BO85" s="238"/>
      <c r="BP85" s="238"/>
      <c r="BQ85" s="238"/>
      <c r="BR85" s="238"/>
      <c r="BS85" s="238"/>
      <c r="BT85" s="238"/>
      <c r="BU85" s="238"/>
      <c r="BV85" s="238"/>
      <c r="BW85" s="238"/>
      <c r="BX85" s="238"/>
      <c r="BY85" s="238"/>
      <c r="BZ85" s="238"/>
      <c r="CA85" s="238"/>
      <c r="CB85" s="238"/>
      <c r="CC85" s="238"/>
      <c r="CD85" s="238"/>
      <c r="CE85" s="238"/>
      <c r="CF85" s="238"/>
    </row>
    <row r="86" spans="1:84" x14ac:dyDescent="0.3">
      <c r="A86" s="246"/>
      <c r="B86" s="246"/>
      <c r="C86" s="246"/>
      <c r="D86" s="246"/>
      <c r="E86" s="238"/>
      <c r="F86" s="238"/>
      <c r="G86" s="238"/>
      <c r="H86" s="238">
        <v>77</v>
      </c>
      <c r="I86" s="238"/>
      <c r="J86" s="238"/>
      <c r="K86" s="238"/>
      <c r="L86" s="238"/>
      <c r="M86" s="238"/>
      <c r="N86" s="238"/>
      <c r="O86" s="238"/>
      <c r="P86" s="238"/>
      <c r="Q86" s="238"/>
      <c r="R86" s="238"/>
      <c r="S86" s="238"/>
      <c r="T86" s="238"/>
      <c r="U86" s="238"/>
      <c r="V86" s="238"/>
      <c r="W86" s="238"/>
      <c r="X86" s="238"/>
      <c r="Y86" s="238"/>
      <c r="Z86" s="238"/>
      <c r="AA86" s="238"/>
      <c r="AB86" s="238"/>
      <c r="AC86" s="238"/>
      <c r="AD86" s="238"/>
      <c r="AE86" s="238"/>
      <c r="AF86" s="238"/>
      <c r="AG86" s="238"/>
      <c r="AH86" s="238"/>
      <c r="AI86" s="238"/>
      <c r="AJ86" s="238"/>
      <c r="AK86" s="238"/>
      <c r="AL86" s="238"/>
      <c r="AM86" s="238"/>
      <c r="AN86" s="238"/>
      <c r="AO86" s="238"/>
      <c r="AP86" s="238"/>
      <c r="AQ86" s="238"/>
      <c r="AR86" s="238"/>
      <c r="AS86" s="238"/>
      <c r="AT86" s="238"/>
      <c r="AU86" s="238"/>
      <c r="AV86" s="238"/>
      <c r="AW86" s="238"/>
      <c r="AX86" s="238"/>
      <c r="AY86" s="238"/>
      <c r="AZ86" s="238"/>
      <c r="BA86" s="238"/>
      <c r="BB86" s="238"/>
      <c r="BC86" s="238"/>
      <c r="BD86" s="238"/>
      <c r="BE86" s="238"/>
      <c r="BF86" s="238"/>
      <c r="BG86" s="238"/>
      <c r="BH86" s="238"/>
      <c r="BI86" s="238"/>
      <c r="BJ86" s="238"/>
      <c r="BK86" s="238"/>
      <c r="BL86" s="238"/>
      <c r="BM86" s="238"/>
      <c r="BN86" s="238"/>
      <c r="BO86" s="238"/>
      <c r="BP86" s="238"/>
      <c r="BQ86" s="238"/>
      <c r="BR86" s="238"/>
      <c r="BS86" s="238"/>
      <c r="BT86" s="238"/>
      <c r="BU86" s="238"/>
      <c r="BV86" s="238"/>
      <c r="BW86" s="238"/>
      <c r="BX86" s="238"/>
      <c r="BY86" s="238"/>
      <c r="BZ86" s="238"/>
      <c r="CA86" s="238"/>
      <c r="CB86" s="238"/>
      <c r="CC86" s="238"/>
      <c r="CD86" s="238"/>
      <c r="CE86" s="238"/>
      <c r="CF86" s="238"/>
    </row>
    <row r="87" spans="1:84" x14ac:dyDescent="0.3">
      <c r="A87" s="246"/>
      <c r="B87" s="246"/>
      <c r="C87" s="246"/>
      <c r="D87" s="246"/>
      <c r="E87" s="238"/>
      <c r="F87" s="238"/>
      <c r="G87" s="238"/>
      <c r="H87" s="238"/>
      <c r="I87" s="238"/>
      <c r="J87" s="238"/>
      <c r="K87" s="238"/>
      <c r="L87" s="238">
        <v>90</v>
      </c>
      <c r="M87" s="238"/>
      <c r="N87" s="238"/>
      <c r="O87" s="238"/>
      <c r="P87" s="238"/>
      <c r="Q87" s="238"/>
      <c r="R87" s="238"/>
      <c r="S87" s="238"/>
      <c r="T87" s="238"/>
      <c r="U87" s="238"/>
      <c r="V87" s="238"/>
      <c r="W87" s="238"/>
      <c r="X87" s="238"/>
      <c r="Y87" s="238"/>
      <c r="Z87" s="238"/>
      <c r="AA87" s="238"/>
      <c r="AB87" s="238"/>
      <c r="AC87" s="238"/>
      <c r="AD87" s="238"/>
      <c r="AE87" s="238"/>
      <c r="AF87" s="238"/>
      <c r="AG87" s="238"/>
      <c r="AH87" s="238"/>
      <c r="AI87" s="238"/>
      <c r="AJ87" s="238"/>
      <c r="AK87" s="238"/>
      <c r="AL87" s="238"/>
      <c r="AM87" s="238"/>
      <c r="AN87" s="238"/>
      <c r="AO87" s="238"/>
      <c r="AP87" s="238"/>
      <c r="AQ87" s="238"/>
      <c r="AR87" s="238"/>
      <c r="AS87" s="238"/>
      <c r="AT87" s="238"/>
      <c r="AU87" s="238"/>
      <c r="AV87" s="238"/>
      <c r="AW87" s="238"/>
      <c r="AX87" s="238"/>
      <c r="AY87" s="238"/>
      <c r="AZ87" s="238"/>
      <c r="BA87" s="238"/>
      <c r="BB87" s="238"/>
      <c r="BC87" s="238"/>
      <c r="BD87" s="238"/>
      <c r="BE87" s="238"/>
      <c r="BF87" s="238"/>
      <c r="BG87" s="238"/>
      <c r="BH87" s="238"/>
      <c r="BI87" s="238"/>
      <c r="BJ87" s="238"/>
      <c r="BK87" s="238"/>
      <c r="BL87" s="238"/>
      <c r="BM87" s="238"/>
      <c r="BN87" s="238"/>
      <c r="BO87" s="238"/>
      <c r="BP87" s="238"/>
      <c r="BQ87" s="238"/>
      <c r="BR87" s="238"/>
      <c r="BS87" s="238"/>
      <c r="BT87" s="238"/>
      <c r="BU87" s="238"/>
      <c r="BV87" s="238"/>
      <c r="BW87" s="238"/>
      <c r="BX87" s="238"/>
      <c r="BY87" s="238"/>
      <c r="BZ87" s="238"/>
      <c r="CA87" s="238"/>
      <c r="CB87" s="238"/>
      <c r="CC87" s="238"/>
      <c r="CD87" s="238"/>
      <c r="CE87" s="238"/>
      <c r="CF87" s="238"/>
    </row>
    <row r="88" spans="1:84" x14ac:dyDescent="0.3">
      <c r="A88" s="246"/>
      <c r="B88" s="246"/>
      <c r="C88" s="246"/>
      <c r="D88" s="246"/>
      <c r="E88" s="238"/>
      <c r="F88" s="238"/>
      <c r="G88" s="238"/>
      <c r="H88" s="238"/>
      <c r="I88" s="238"/>
      <c r="J88" s="238"/>
      <c r="K88" s="238"/>
      <c r="L88" s="238">
        <v>90</v>
      </c>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238"/>
      <c r="AP88" s="238"/>
      <c r="AQ88" s="238"/>
      <c r="AR88" s="238"/>
      <c r="AS88" s="238"/>
      <c r="AT88" s="238"/>
      <c r="AU88" s="238"/>
      <c r="AV88" s="238"/>
      <c r="AW88" s="238"/>
      <c r="AX88" s="238"/>
      <c r="AY88" s="238"/>
      <c r="AZ88" s="238"/>
      <c r="BA88" s="238"/>
      <c r="BB88" s="238"/>
      <c r="BC88" s="238"/>
      <c r="BD88" s="238"/>
      <c r="BE88" s="238"/>
      <c r="BF88" s="238"/>
      <c r="BG88" s="238"/>
      <c r="BH88" s="238"/>
      <c r="BI88" s="238"/>
      <c r="BJ88" s="238"/>
      <c r="BK88" s="238"/>
      <c r="BL88" s="238"/>
      <c r="BM88" s="238"/>
      <c r="BN88" s="238"/>
      <c r="BO88" s="238"/>
      <c r="BP88" s="238"/>
      <c r="BQ88" s="238"/>
      <c r="BR88" s="238"/>
      <c r="BS88" s="238"/>
      <c r="BT88" s="238"/>
      <c r="BU88" s="238"/>
      <c r="BV88" s="238"/>
      <c r="BW88" s="238"/>
      <c r="BX88" s="238"/>
      <c r="BY88" s="238"/>
      <c r="BZ88" s="238"/>
      <c r="CA88" s="238"/>
      <c r="CB88" s="238"/>
      <c r="CC88" s="238"/>
      <c r="CD88" s="238"/>
      <c r="CE88" s="238"/>
      <c r="CF88" s="238"/>
    </row>
    <row r="89" spans="1:84" x14ac:dyDescent="0.3">
      <c r="A89" s="246"/>
      <c r="B89" s="246"/>
      <c r="C89" s="246"/>
      <c r="D89" s="246"/>
      <c r="E89" s="238"/>
      <c r="F89" s="238"/>
      <c r="G89" s="238"/>
      <c r="H89" s="238"/>
      <c r="I89" s="238"/>
      <c r="J89" s="238"/>
      <c r="K89" s="238"/>
      <c r="L89" s="238"/>
      <c r="M89" s="238"/>
      <c r="N89" s="238"/>
      <c r="O89" s="238"/>
      <c r="P89" s="238"/>
      <c r="Q89" s="238"/>
      <c r="R89" s="238"/>
      <c r="S89" s="238"/>
      <c r="T89" s="238"/>
      <c r="U89" s="238">
        <v>108</v>
      </c>
      <c r="V89" s="238"/>
      <c r="W89" s="238"/>
      <c r="X89" s="238"/>
      <c r="Y89" s="238"/>
      <c r="Z89" s="238"/>
      <c r="AA89" s="238"/>
      <c r="AB89" s="238"/>
      <c r="AC89" s="238"/>
      <c r="AD89" s="238"/>
      <c r="AE89" s="238"/>
      <c r="AF89" s="238"/>
      <c r="AG89" s="238"/>
      <c r="AH89" s="238"/>
      <c r="AI89" s="238"/>
      <c r="AJ89" s="238"/>
      <c r="AK89" s="238"/>
      <c r="AL89" s="238"/>
      <c r="AM89" s="238"/>
      <c r="AN89" s="238"/>
      <c r="AO89" s="238"/>
      <c r="AP89" s="238"/>
      <c r="AQ89" s="238"/>
      <c r="AR89" s="238"/>
      <c r="AS89" s="238"/>
      <c r="AT89" s="238"/>
      <c r="AU89" s="238"/>
      <c r="AV89" s="238"/>
      <c r="AW89" s="238"/>
      <c r="AX89" s="238"/>
      <c r="AY89" s="238"/>
      <c r="AZ89" s="238"/>
      <c r="BA89" s="238"/>
      <c r="BB89" s="238"/>
      <c r="BC89" s="238"/>
      <c r="BD89" s="238"/>
      <c r="BE89" s="238"/>
      <c r="BF89" s="238"/>
      <c r="BG89" s="238"/>
      <c r="BH89" s="238"/>
      <c r="BI89" s="238"/>
      <c r="BJ89" s="238"/>
      <c r="BK89" s="238"/>
      <c r="BL89" s="238"/>
      <c r="BM89" s="238"/>
      <c r="BN89" s="238"/>
      <c r="BO89" s="238"/>
      <c r="BP89" s="238"/>
      <c r="BQ89" s="238"/>
      <c r="BR89" s="238"/>
      <c r="BS89" s="238"/>
      <c r="BT89" s="238"/>
      <c r="BU89" s="238"/>
      <c r="BV89" s="238"/>
      <c r="BW89" s="238"/>
      <c r="BX89" s="238"/>
      <c r="BY89" s="238"/>
      <c r="BZ89" s="238"/>
      <c r="CA89" s="238"/>
      <c r="CB89" s="238"/>
      <c r="CC89" s="238"/>
      <c r="CD89" s="238"/>
      <c r="CE89" s="238"/>
      <c r="CF89" s="238"/>
    </row>
    <row r="90" spans="1:84" x14ac:dyDescent="0.3">
      <c r="A90" s="246"/>
      <c r="B90" s="246"/>
      <c r="C90" s="246"/>
      <c r="D90" s="246"/>
      <c r="E90" s="238"/>
      <c r="F90" s="238"/>
      <c r="G90" s="238"/>
      <c r="H90" s="238"/>
      <c r="I90" s="238"/>
      <c r="J90" s="238"/>
      <c r="K90" s="238"/>
      <c r="L90" s="238"/>
      <c r="M90" s="238"/>
      <c r="N90" s="238"/>
      <c r="O90" s="238"/>
      <c r="P90" s="238"/>
      <c r="Q90" s="238"/>
      <c r="R90" s="238"/>
      <c r="S90" s="238"/>
      <c r="T90" s="238"/>
      <c r="U90" s="238"/>
      <c r="V90" s="238"/>
      <c r="W90" s="238"/>
      <c r="X90" s="238">
        <v>80</v>
      </c>
      <c r="Y90" s="238"/>
      <c r="Z90" s="238"/>
      <c r="AA90" s="238"/>
      <c r="AB90" s="238"/>
      <c r="AC90" s="238"/>
      <c r="AD90" s="238"/>
      <c r="AE90" s="238"/>
      <c r="AF90" s="238"/>
      <c r="AG90" s="238"/>
      <c r="AH90" s="238"/>
      <c r="AI90" s="238"/>
      <c r="AJ90" s="238"/>
      <c r="AK90" s="238"/>
      <c r="AL90" s="238"/>
      <c r="AM90" s="238"/>
      <c r="AN90" s="238"/>
      <c r="AO90" s="238"/>
      <c r="AP90" s="238"/>
      <c r="AQ90" s="238"/>
      <c r="AR90" s="238"/>
      <c r="AS90" s="238"/>
      <c r="AT90" s="238"/>
      <c r="AU90" s="238"/>
      <c r="AV90" s="238"/>
      <c r="AW90" s="238"/>
      <c r="AX90" s="238"/>
      <c r="AY90" s="238"/>
      <c r="AZ90" s="238"/>
      <c r="BA90" s="238"/>
      <c r="BB90" s="238"/>
      <c r="BC90" s="238"/>
      <c r="BD90" s="238"/>
      <c r="BE90" s="238"/>
      <c r="BF90" s="238"/>
      <c r="BG90" s="238"/>
      <c r="BH90" s="238"/>
      <c r="BI90" s="238"/>
      <c r="BJ90" s="238"/>
      <c r="BK90" s="238"/>
      <c r="BL90" s="238"/>
      <c r="BM90" s="238"/>
      <c r="BN90" s="238"/>
      <c r="BO90" s="238"/>
      <c r="BP90" s="238"/>
      <c r="BQ90" s="238"/>
      <c r="BR90" s="238"/>
      <c r="BS90" s="238"/>
      <c r="BT90" s="238"/>
      <c r="BU90" s="238"/>
      <c r="BV90" s="238"/>
      <c r="BW90" s="238"/>
      <c r="BX90" s="238"/>
      <c r="BY90" s="238"/>
      <c r="BZ90" s="238"/>
      <c r="CA90" s="238"/>
      <c r="CB90" s="238"/>
      <c r="CC90" s="238"/>
      <c r="CD90" s="238"/>
      <c r="CE90" s="238"/>
      <c r="CF90" s="238"/>
    </row>
    <row r="91" spans="1:84" x14ac:dyDescent="0.3">
      <c r="A91" s="246"/>
      <c r="B91" s="246"/>
      <c r="C91" s="246"/>
      <c r="D91" s="246"/>
      <c r="E91" s="238"/>
      <c r="F91" s="238"/>
      <c r="G91" s="238"/>
      <c r="H91" s="238"/>
      <c r="I91" s="238"/>
      <c r="J91" s="238"/>
      <c r="K91" s="238"/>
      <c r="L91" s="238"/>
      <c r="M91" s="238"/>
      <c r="N91" s="238"/>
      <c r="O91" s="238"/>
      <c r="P91" s="238"/>
      <c r="Q91" s="238"/>
      <c r="R91" s="238"/>
      <c r="S91" s="238"/>
      <c r="T91" s="238"/>
      <c r="U91" s="238"/>
      <c r="V91" s="238"/>
      <c r="W91" s="238"/>
      <c r="X91" s="238">
        <v>101</v>
      </c>
      <c r="Y91" s="238"/>
      <c r="Z91" s="238"/>
      <c r="AA91" s="238"/>
      <c r="AB91" s="238"/>
      <c r="AC91" s="238"/>
      <c r="AD91" s="238"/>
      <c r="AE91" s="238"/>
      <c r="AF91" s="238"/>
      <c r="AG91" s="238"/>
      <c r="AH91" s="238"/>
      <c r="AI91" s="238"/>
      <c r="AJ91" s="238"/>
      <c r="AK91" s="238"/>
      <c r="AL91" s="238"/>
      <c r="AM91" s="238"/>
      <c r="AN91" s="238"/>
      <c r="AO91" s="238"/>
      <c r="AP91" s="238"/>
      <c r="AQ91" s="238"/>
      <c r="AR91" s="238"/>
      <c r="AS91" s="238"/>
      <c r="AT91" s="238"/>
      <c r="AU91" s="238"/>
      <c r="AV91" s="238"/>
      <c r="AW91" s="238"/>
      <c r="AX91" s="238"/>
      <c r="AY91" s="238"/>
      <c r="AZ91" s="238"/>
      <c r="BA91" s="238"/>
      <c r="BB91" s="238"/>
      <c r="BC91" s="238"/>
      <c r="BD91" s="238"/>
      <c r="BE91" s="238"/>
      <c r="BF91" s="238"/>
      <c r="BG91" s="238"/>
      <c r="BH91" s="238"/>
      <c r="BI91" s="238"/>
      <c r="BJ91" s="238"/>
      <c r="BK91" s="238"/>
      <c r="BL91" s="238"/>
      <c r="BM91" s="238"/>
      <c r="BN91" s="238"/>
      <c r="BO91" s="238"/>
      <c r="BP91" s="238"/>
      <c r="BQ91" s="238"/>
      <c r="BR91" s="238"/>
      <c r="BS91" s="238"/>
      <c r="BT91" s="238"/>
      <c r="BU91" s="238"/>
      <c r="BV91" s="238"/>
      <c r="BW91" s="238"/>
      <c r="BX91" s="238"/>
      <c r="BY91" s="238"/>
      <c r="BZ91" s="238"/>
      <c r="CA91" s="238"/>
      <c r="CB91" s="238"/>
      <c r="CC91" s="238"/>
      <c r="CD91" s="238"/>
      <c r="CE91" s="238"/>
      <c r="CF91" s="238"/>
    </row>
    <row r="92" spans="1:84" x14ac:dyDescent="0.3">
      <c r="A92" s="246"/>
      <c r="B92" s="246"/>
      <c r="C92" s="246"/>
      <c r="D92" s="246"/>
      <c r="E92" s="238"/>
      <c r="F92" s="238"/>
      <c r="G92" s="238"/>
      <c r="H92" s="238"/>
      <c r="I92" s="238"/>
      <c r="J92" s="238"/>
      <c r="K92" s="238"/>
      <c r="L92" s="238"/>
      <c r="M92" s="238"/>
      <c r="N92" s="238"/>
      <c r="O92" s="238"/>
      <c r="P92" s="238"/>
      <c r="Q92" s="238"/>
      <c r="R92" s="238"/>
      <c r="S92" s="238"/>
      <c r="T92" s="238"/>
      <c r="U92" s="238"/>
      <c r="V92" s="238"/>
      <c r="W92" s="238"/>
      <c r="X92" s="238">
        <v>115</v>
      </c>
      <c r="Y92" s="238"/>
      <c r="Z92" s="238"/>
      <c r="AA92" s="238"/>
      <c r="AB92" s="238"/>
      <c r="AC92" s="238"/>
      <c r="AD92" s="238"/>
      <c r="AE92" s="238"/>
      <c r="AF92" s="238"/>
      <c r="AG92" s="238"/>
      <c r="AH92" s="238"/>
      <c r="AI92" s="238"/>
      <c r="AJ92" s="238"/>
      <c r="AK92" s="238"/>
      <c r="AL92" s="238"/>
      <c r="AM92" s="238"/>
      <c r="AN92" s="238"/>
      <c r="AO92" s="238"/>
      <c r="AP92" s="238"/>
      <c r="AQ92" s="238"/>
      <c r="AR92" s="238"/>
      <c r="AS92" s="238"/>
      <c r="AT92" s="238"/>
      <c r="AU92" s="238"/>
      <c r="AV92" s="238"/>
      <c r="AW92" s="238"/>
      <c r="AX92" s="238"/>
      <c r="AY92" s="238"/>
      <c r="AZ92" s="238"/>
      <c r="BA92" s="238"/>
      <c r="BB92" s="238"/>
      <c r="BC92" s="238"/>
      <c r="BD92" s="238"/>
      <c r="BE92" s="238"/>
      <c r="BF92" s="238"/>
      <c r="BG92" s="238"/>
      <c r="BH92" s="238"/>
      <c r="BI92" s="238"/>
      <c r="BJ92" s="238"/>
      <c r="BK92" s="238"/>
      <c r="BL92" s="238"/>
      <c r="BM92" s="238"/>
      <c r="BN92" s="238"/>
      <c r="BO92" s="238"/>
      <c r="BP92" s="238"/>
      <c r="BQ92" s="238"/>
      <c r="BR92" s="238"/>
      <c r="BS92" s="238"/>
      <c r="BT92" s="238"/>
      <c r="BU92" s="238"/>
      <c r="BV92" s="238"/>
      <c r="BW92" s="238"/>
      <c r="BX92" s="238"/>
      <c r="BY92" s="238"/>
      <c r="BZ92" s="238"/>
      <c r="CA92" s="238"/>
      <c r="CB92" s="238"/>
      <c r="CC92" s="238"/>
      <c r="CD92" s="238"/>
      <c r="CE92" s="238"/>
      <c r="CF92" s="238"/>
    </row>
    <row r="93" spans="1:84" x14ac:dyDescent="0.3">
      <c r="A93" s="246"/>
      <c r="B93" s="246"/>
      <c r="C93" s="246"/>
      <c r="D93" s="246"/>
      <c r="E93" s="238"/>
      <c r="F93" s="238"/>
      <c r="G93" s="238"/>
      <c r="H93" s="238"/>
      <c r="I93" s="238"/>
      <c r="J93" s="238"/>
      <c r="K93" s="238"/>
      <c r="L93" s="238"/>
      <c r="M93" s="238"/>
      <c r="N93" s="238"/>
      <c r="O93" s="238"/>
      <c r="P93" s="238"/>
      <c r="Q93" s="238"/>
      <c r="R93" s="238"/>
      <c r="S93" s="238"/>
      <c r="T93" s="238"/>
      <c r="U93" s="238"/>
      <c r="V93" s="238"/>
      <c r="W93" s="238"/>
      <c r="X93" s="238"/>
      <c r="Y93" s="238"/>
      <c r="Z93" s="238"/>
      <c r="AA93" s="238"/>
      <c r="AB93" s="238"/>
      <c r="AC93" s="238"/>
      <c r="AD93" s="238"/>
      <c r="AE93" s="238"/>
      <c r="AF93" s="238"/>
      <c r="AG93" s="238">
        <v>94</v>
      </c>
      <c r="AH93" s="238"/>
      <c r="AI93" s="238"/>
      <c r="AJ93" s="238"/>
      <c r="AK93" s="238"/>
      <c r="AL93" s="238"/>
      <c r="AM93" s="238"/>
      <c r="AN93" s="238"/>
      <c r="AO93" s="238"/>
      <c r="AP93" s="238"/>
      <c r="AQ93" s="238"/>
      <c r="AR93" s="238"/>
      <c r="AS93" s="238"/>
      <c r="AT93" s="238"/>
      <c r="AU93" s="238"/>
      <c r="AV93" s="238"/>
      <c r="AW93" s="238"/>
      <c r="AX93" s="238"/>
      <c r="AY93" s="238"/>
      <c r="AZ93" s="238"/>
      <c r="BA93" s="238"/>
      <c r="BB93" s="238"/>
      <c r="BC93" s="238"/>
      <c r="BD93" s="238"/>
      <c r="BE93" s="238"/>
      <c r="BF93" s="238"/>
      <c r="BG93" s="238"/>
      <c r="BH93" s="238"/>
      <c r="BI93" s="238"/>
      <c r="BJ93" s="238"/>
      <c r="BK93" s="238"/>
      <c r="BL93" s="238"/>
      <c r="BM93" s="238"/>
      <c r="BN93" s="238"/>
      <c r="BO93" s="238"/>
      <c r="BP93" s="238"/>
      <c r="BQ93" s="238"/>
      <c r="BR93" s="238"/>
      <c r="BS93" s="238"/>
      <c r="BT93" s="238"/>
      <c r="BU93" s="238"/>
      <c r="BV93" s="238"/>
      <c r="BW93" s="238"/>
      <c r="BX93" s="238"/>
      <c r="BY93" s="238"/>
      <c r="BZ93" s="238"/>
      <c r="CA93" s="238"/>
      <c r="CB93" s="238"/>
      <c r="CC93" s="238"/>
      <c r="CD93" s="238"/>
      <c r="CE93" s="238"/>
      <c r="CF93" s="238"/>
    </row>
    <row r="94" spans="1:84" x14ac:dyDescent="0.3">
      <c r="A94" s="246"/>
      <c r="B94" s="246"/>
      <c r="C94" s="246"/>
      <c r="D94" s="246"/>
      <c r="E94" s="238"/>
      <c r="F94" s="238"/>
      <c r="G94" s="238"/>
      <c r="H94" s="238"/>
      <c r="I94" s="238"/>
      <c r="J94" s="238"/>
      <c r="K94" s="238"/>
      <c r="L94" s="238"/>
      <c r="M94" s="238"/>
      <c r="N94" s="238"/>
      <c r="O94" s="238"/>
      <c r="P94" s="238"/>
      <c r="Q94" s="238"/>
      <c r="R94" s="238"/>
      <c r="S94" s="238"/>
      <c r="T94" s="238"/>
      <c r="U94" s="238"/>
      <c r="V94" s="238"/>
      <c r="W94" s="238"/>
      <c r="X94" s="238"/>
      <c r="Y94" s="238"/>
      <c r="Z94" s="238"/>
      <c r="AA94" s="238"/>
      <c r="AB94" s="238"/>
      <c r="AC94" s="238"/>
      <c r="AD94" s="238"/>
      <c r="AE94" s="238"/>
      <c r="AF94" s="238"/>
      <c r="AG94" s="238"/>
      <c r="AH94" s="238"/>
      <c r="AI94" s="238">
        <v>123</v>
      </c>
      <c r="AJ94" s="238"/>
      <c r="AK94" s="238"/>
      <c r="AL94" s="238"/>
      <c r="AM94" s="238"/>
      <c r="AN94" s="238"/>
      <c r="AO94" s="238"/>
      <c r="AP94" s="238"/>
      <c r="AQ94" s="238"/>
      <c r="AR94" s="238"/>
      <c r="AS94" s="238"/>
      <c r="AT94" s="238"/>
      <c r="AU94" s="238"/>
      <c r="AV94" s="238"/>
      <c r="AW94" s="238"/>
      <c r="AX94" s="238"/>
      <c r="AY94" s="238"/>
      <c r="AZ94" s="238"/>
      <c r="BA94" s="238"/>
      <c r="BB94" s="238"/>
      <c r="BC94" s="238"/>
      <c r="BD94" s="238"/>
      <c r="BE94" s="238"/>
      <c r="BF94" s="238"/>
      <c r="BG94" s="238"/>
      <c r="BH94" s="238"/>
      <c r="BI94" s="238"/>
      <c r="BJ94" s="238"/>
      <c r="BK94" s="238"/>
      <c r="BL94" s="238"/>
      <c r="BM94" s="238"/>
      <c r="BN94" s="238"/>
      <c r="BO94" s="238"/>
      <c r="BP94" s="238"/>
      <c r="BQ94" s="238"/>
      <c r="BR94" s="238"/>
      <c r="BS94" s="238"/>
      <c r="BT94" s="238"/>
      <c r="BU94" s="238"/>
      <c r="BV94" s="238"/>
      <c r="BW94" s="238"/>
      <c r="BX94" s="238"/>
      <c r="BY94" s="238"/>
      <c r="BZ94" s="238"/>
      <c r="CA94" s="238"/>
      <c r="CB94" s="238"/>
      <c r="CC94" s="238"/>
      <c r="CD94" s="238"/>
      <c r="CE94" s="238"/>
      <c r="CF94" s="238"/>
    </row>
    <row r="95" spans="1:84" x14ac:dyDescent="0.3">
      <c r="A95" s="246"/>
      <c r="B95" s="246"/>
      <c r="C95" s="246"/>
      <c r="D95" s="246"/>
      <c r="E95" s="238"/>
      <c r="F95" s="238"/>
      <c r="G95" s="238"/>
      <c r="H95" s="238"/>
      <c r="I95" s="238"/>
      <c r="J95" s="238"/>
      <c r="K95" s="238"/>
      <c r="L95" s="238"/>
      <c r="M95" s="238"/>
      <c r="N95" s="238"/>
      <c r="O95" s="238"/>
      <c r="P95" s="238"/>
      <c r="Q95" s="238"/>
      <c r="R95" s="238"/>
      <c r="S95" s="238"/>
      <c r="T95" s="238"/>
      <c r="U95" s="238"/>
      <c r="V95" s="238"/>
      <c r="W95" s="238"/>
      <c r="X95" s="238"/>
      <c r="Y95" s="238"/>
      <c r="Z95" s="238"/>
      <c r="AA95" s="238"/>
      <c r="AB95" s="238"/>
      <c r="AC95" s="238"/>
      <c r="AD95" s="238"/>
      <c r="AE95" s="238"/>
      <c r="AF95" s="238"/>
      <c r="AG95" s="238"/>
      <c r="AH95" s="238"/>
      <c r="AI95" s="238"/>
      <c r="AJ95" s="238"/>
      <c r="AK95" s="238"/>
      <c r="AL95" s="238"/>
      <c r="AM95" s="238"/>
      <c r="AN95" s="238"/>
      <c r="AO95" s="238">
        <v>116</v>
      </c>
      <c r="AP95" s="238"/>
      <c r="AQ95" s="238"/>
      <c r="AR95" s="238"/>
      <c r="AS95" s="238"/>
      <c r="AT95" s="238"/>
      <c r="AU95" s="238"/>
      <c r="AV95" s="238"/>
      <c r="AW95" s="238"/>
      <c r="AX95" s="238"/>
      <c r="AY95" s="238"/>
      <c r="AZ95" s="238"/>
      <c r="BA95" s="238"/>
      <c r="BB95" s="238"/>
      <c r="BC95" s="238"/>
      <c r="BD95" s="238"/>
      <c r="BE95" s="238"/>
      <c r="BF95" s="238"/>
      <c r="BG95" s="238"/>
      <c r="BH95" s="238"/>
      <c r="BI95" s="238"/>
      <c r="BJ95" s="238"/>
      <c r="BK95" s="238"/>
      <c r="BL95" s="238"/>
      <c r="BM95" s="238"/>
      <c r="BN95" s="238"/>
      <c r="BO95" s="238"/>
      <c r="BP95" s="238"/>
      <c r="BQ95" s="238"/>
      <c r="BR95" s="238"/>
      <c r="BS95" s="238"/>
      <c r="BT95" s="238"/>
      <c r="BU95" s="238"/>
      <c r="BV95" s="238"/>
      <c r="BW95" s="238"/>
      <c r="BX95" s="238"/>
      <c r="BY95" s="238"/>
      <c r="BZ95" s="238"/>
      <c r="CA95" s="238"/>
      <c r="CB95" s="238"/>
      <c r="CC95" s="238"/>
      <c r="CD95" s="238"/>
      <c r="CE95" s="238"/>
      <c r="CF95" s="238"/>
    </row>
    <row r="96" spans="1:84" x14ac:dyDescent="0.3">
      <c r="A96" s="246"/>
      <c r="B96" s="246"/>
      <c r="C96" s="246"/>
      <c r="D96" s="246"/>
      <c r="E96" s="238"/>
      <c r="F96" s="238"/>
      <c r="G96" s="238"/>
      <c r="H96" s="238"/>
      <c r="I96" s="238"/>
      <c r="J96" s="238"/>
      <c r="K96" s="238"/>
      <c r="L96" s="238"/>
      <c r="M96" s="238"/>
      <c r="N96" s="238"/>
      <c r="O96" s="238"/>
      <c r="P96" s="238"/>
      <c r="Q96" s="238"/>
      <c r="R96" s="238"/>
      <c r="S96" s="238"/>
      <c r="T96" s="238"/>
      <c r="U96" s="238"/>
      <c r="V96" s="238"/>
      <c r="W96" s="238"/>
      <c r="X96" s="238"/>
      <c r="Y96" s="238"/>
      <c r="Z96" s="238"/>
      <c r="AA96" s="238"/>
      <c r="AB96" s="238"/>
      <c r="AC96" s="238"/>
      <c r="AD96" s="238"/>
      <c r="AE96" s="238"/>
      <c r="AF96" s="238"/>
      <c r="AG96" s="238"/>
      <c r="AH96" s="238"/>
      <c r="AI96" s="238"/>
      <c r="AJ96" s="238"/>
      <c r="AK96" s="238"/>
      <c r="AL96" s="238"/>
      <c r="AM96" s="238"/>
      <c r="AN96" s="238"/>
      <c r="AO96" s="238"/>
      <c r="AP96" s="238"/>
      <c r="AQ96" s="238">
        <v>112</v>
      </c>
      <c r="AR96" s="238"/>
      <c r="AS96" s="238"/>
      <c r="AT96" s="238"/>
      <c r="AU96" s="238"/>
      <c r="AV96" s="238"/>
      <c r="AW96" s="238"/>
      <c r="AX96" s="238"/>
      <c r="AY96" s="238"/>
      <c r="AZ96" s="238"/>
      <c r="BA96" s="238"/>
      <c r="BB96" s="238"/>
      <c r="BC96" s="238"/>
      <c r="BD96" s="238"/>
      <c r="BE96" s="238"/>
      <c r="BF96" s="238"/>
      <c r="BG96" s="238"/>
      <c r="BH96" s="238"/>
      <c r="BI96" s="238"/>
      <c r="BJ96" s="238"/>
      <c r="BK96" s="238"/>
      <c r="BL96" s="238"/>
      <c r="BM96" s="238"/>
      <c r="BN96" s="238"/>
      <c r="BO96" s="238"/>
      <c r="BP96" s="238"/>
      <c r="BQ96" s="238"/>
      <c r="BR96" s="238"/>
      <c r="BS96" s="238"/>
      <c r="BT96" s="238"/>
      <c r="BU96" s="238"/>
      <c r="BV96" s="238"/>
      <c r="BW96" s="238"/>
      <c r="BX96" s="238"/>
      <c r="BY96" s="238"/>
      <c r="BZ96" s="238"/>
      <c r="CA96" s="238"/>
      <c r="CB96" s="238"/>
      <c r="CC96" s="238"/>
      <c r="CD96" s="238"/>
      <c r="CE96" s="238"/>
      <c r="CF96" s="238"/>
    </row>
    <row r="97" spans="1:84" x14ac:dyDescent="0.3">
      <c r="A97" s="246"/>
      <c r="B97" s="246"/>
      <c r="C97" s="246"/>
      <c r="D97" s="246"/>
      <c r="E97" s="238"/>
      <c r="F97" s="238"/>
      <c r="G97" s="238"/>
      <c r="H97" s="238"/>
      <c r="I97" s="238"/>
      <c r="J97" s="238"/>
      <c r="K97" s="238"/>
      <c r="L97" s="238"/>
      <c r="M97" s="238"/>
      <c r="N97" s="238"/>
      <c r="O97" s="238"/>
      <c r="P97" s="238"/>
      <c r="Q97" s="238"/>
      <c r="R97" s="238"/>
      <c r="S97" s="238"/>
      <c r="T97" s="238"/>
      <c r="U97" s="238"/>
      <c r="V97" s="238"/>
      <c r="W97" s="238"/>
      <c r="X97" s="238"/>
      <c r="Y97" s="238"/>
      <c r="Z97" s="238"/>
      <c r="AA97" s="238"/>
      <c r="AB97" s="238"/>
      <c r="AC97" s="238"/>
      <c r="AD97" s="238"/>
      <c r="AE97" s="238"/>
      <c r="AF97" s="238"/>
      <c r="AG97" s="238"/>
      <c r="AH97" s="238"/>
      <c r="AI97" s="238"/>
      <c r="AJ97" s="238"/>
      <c r="AK97" s="238"/>
      <c r="AL97" s="238"/>
      <c r="AM97" s="238"/>
      <c r="AN97" s="238"/>
      <c r="AO97" s="238"/>
      <c r="AP97" s="238"/>
      <c r="AQ97" s="238"/>
      <c r="AR97" s="238"/>
      <c r="AS97" s="238"/>
      <c r="AT97" s="238">
        <v>120</v>
      </c>
      <c r="AU97" s="238"/>
      <c r="AV97" s="238"/>
      <c r="AW97" s="238"/>
      <c r="AX97" s="238"/>
      <c r="AY97" s="238"/>
      <c r="AZ97" s="238"/>
      <c r="BA97" s="238"/>
      <c r="BB97" s="238"/>
      <c r="BC97" s="238"/>
      <c r="BD97" s="238"/>
      <c r="BE97" s="238"/>
      <c r="BF97" s="238"/>
      <c r="BG97" s="238"/>
      <c r="BH97" s="238"/>
      <c r="BI97" s="238"/>
      <c r="BJ97" s="238"/>
      <c r="BK97" s="238"/>
      <c r="BL97" s="238"/>
      <c r="BM97" s="238"/>
      <c r="BN97" s="238"/>
      <c r="BO97" s="238"/>
      <c r="BP97" s="238"/>
      <c r="BQ97" s="238"/>
      <c r="BR97" s="238"/>
      <c r="BS97" s="238"/>
      <c r="BT97" s="238"/>
      <c r="BU97" s="238"/>
      <c r="BV97" s="238"/>
      <c r="BW97" s="238"/>
      <c r="BX97" s="238"/>
      <c r="BY97" s="238"/>
      <c r="BZ97" s="238"/>
      <c r="CA97" s="238"/>
      <c r="CB97" s="238"/>
      <c r="CC97" s="238"/>
      <c r="CD97" s="238"/>
      <c r="CE97" s="238"/>
      <c r="CF97" s="238"/>
    </row>
    <row r="98" spans="1:84" x14ac:dyDescent="0.3">
      <c r="A98" s="246"/>
      <c r="B98" s="246"/>
      <c r="C98" s="246"/>
      <c r="D98" s="246"/>
      <c r="E98" s="238"/>
      <c r="F98" s="238"/>
      <c r="G98" s="238"/>
      <c r="H98" s="238"/>
      <c r="I98" s="238"/>
      <c r="J98" s="238"/>
      <c r="K98" s="238"/>
      <c r="L98" s="238"/>
      <c r="M98" s="238"/>
      <c r="N98" s="238"/>
      <c r="O98" s="238"/>
      <c r="P98" s="238"/>
      <c r="Q98" s="238"/>
      <c r="R98" s="238"/>
      <c r="S98" s="238"/>
      <c r="T98" s="238"/>
      <c r="U98" s="238"/>
      <c r="V98" s="238"/>
      <c r="W98" s="238"/>
      <c r="X98" s="238"/>
      <c r="Y98" s="238"/>
      <c r="Z98" s="238"/>
      <c r="AA98" s="238"/>
      <c r="AB98" s="238"/>
      <c r="AC98" s="238"/>
      <c r="AD98" s="238"/>
      <c r="AE98" s="238"/>
      <c r="AF98" s="238"/>
      <c r="AG98" s="238"/>
      <c r="AH98" s="238"/>
      <c r="AI98" s="238"/>
      <c r="AJ98" s="238"/>
      <c r="AK98" s="238"/>
      <c r="AL98" s="238"/>
      <c r="AM98" s="238"/>
      <c r="AN98" s="238"/>
      <c r="AO98" s="238"/>
      <c r="AP98" s="238"/>
      <c r="AQ98" s="238"/>
      <c r="AR98" s="238"/>
      <c r="AS98" s="238"/>
      <c r="AT98" s="238"/>
      <c r="AU98" s="238">
        <v>110</v>
      </c>
      <c r="AV98" s="238"/>
      <c r="AW98" s="238"/>
      <c r="AX98" s="238"/>
      <c r="AY98" s="238"/>
      <c r="AZ98" s="238"/>
      <c r="BA98" s="238"/>
      <c r="BB98" s="238"/>
      <c r="BC98" s="238"/>
      <c r="BD98" s="238"/>
      <c r="BE98" s="238"/>
      <c r="BF98" s="238"/>
      <c r="BG98" s="238"/>
      <c r="BH98" s="238"/>
      <c r="BI98" s="238"/>
      <c r="BJ98" s="238"/>
      <c r="BK98" s="238"/>
      <c r="BL98" s="238"/>
      <c r="BM98" s="238"/>
      <c r="BN98" s="238"/>
      <c r="BO98" s="238"/>
      <c r="BP98" s="238"/>
      <c r="BQ98" s="238"/>
      <c r="BR98" s="238"/>
      <c r="BS98" s="238"/>
      <c r="BT98" s="238"/>
      <c r="BU98" s="238"/>
      <c r="BV98" s="238"/>
      <c r="BW98" s="238"/>
      <c r="BX98" s="238"/>
      <c r="BY98" s="238"/>
      <c r="BZ98" s="238"/>
      <c r="CA98" s="238"/>
      <c r="CB98" s="238"/>
      <c r="CC98" s="238"/>
      <c r="CD98" s="238"/>
      <c r="CE98" s="238"/>
      <c r="CF98" s="238"/>
    </row>
    <row r="99" spans="1:84" x14ac:dyDescent="0.3">
      <c r="A99" s="246"/>
      <c r="B99" s="246"/>
      <c r="C99" s="246"/>
      <c r="D99" s="246"/>
      <c r="E99" s="238"/>
      <c r="F99" s="238"/>
      <c r="G99" s="238"/>
      <c r="H99" s="238"/>
      <c r="I99" s="238"/>
      <c r="J99" s="238"/>
      <c r="K99" s="238"/>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238"/>
      <c r="AP99" s="238"/>
      <c r="AQ99" s="238"/>
      <c r="AR99" s="238"/>
      <c r="AS99" s="238"/>
      <c r="AT99" s="238"/>
      <c r="AU99" s="238"/>
      <c r="AV99" s="238">
        <v>102</v>
      </c>
      <c r="AW99" s="238"/>
      <c r="AX99" s="238"/>
      <c r="AY99" s="238"/>
      <c r="AZ99" s="238"/>
      <c r="BA99" s="238"/>
      <c r="BB99" s="238"/>
      <c r="BC99" s="238"/>
      <c r="BD99" s="238"/>
      <c r="BE99" s="238"/>
      <c r="BF99" s="238"/>
      <c r="BG99" s="238"/>
      <c r="BH99" s="238"/>
      <c r="BI99" s="238"/>
      <c r="BJ99" s="238"/>
      <c r="BK99" s="238"/>
      <c r="BL99" s="238"/>
      <c r="BM99" s="238"/>
      <c r="BN99" s="238"/>
      <c r="BO99" s="238"/>
      <c r="BP99" s="238"/>
      <c r="BQ99" s="238"/>
      <c r="BR99" s="238"/>
      <c r="BS99" s="238"/>
      <c r="BT99" s="238"/>
      <c r="BU99" s="238"/>
      <c r="BV99" s="238"/>
      <c r="BW99" s="238"/>
      <c r="BX99" s="238"/>
      <c r="BY99" s="238"/>
      <c r="BZ99" s="238"/>
      <c r="CA99" s="238"/>
      <c r="CB99" s="238"/>
      <c r="CC99" s="238"/>
      <c r="CD99" s="238"/>
      <c r="CE99" s="238"/>
      <c r="CF99" s="238"/>
    </row>
    <row r="100" spans="1:84" x14ac:dyDescent="0.3">
      <c r="A100" s="246"/>
      <c r="B100" s="246"/>
      <c r="C100" s="246"/>
      <c r="D100" s="246"/>
      <c r="E100" s="238"/>
      <c r="F100" s="238"/>
      <c r="G100" s="238"/>
      <c r="H100" s="238"/>
      <c r="I100" s="238"/>
      <c r="J100" s="238"/>
      <c r="K100" s="238"/>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238"/>
      <c r="AP100" s="238"/>
      <c r="AQ100" s="238"/>
      <c r="AR100" s="238"/>
      <c r="AS100" s="238"/>
      <c r="AT100" s="238"/>
      <c r="AU100" s="238"/>
      <c r="AV100" s="238"/>
      <c r="AW100" s="238">
        <v>99</v>
      </c>
      <c r="AX100" s="238"/>
      <c r="AY100" s="238"/>
      <c r="AZ100" s="238"/>
      <c r="BA100" s="238"/>
      <c r="BB100" s="238"/>
      <c r="BC100" s="238"/>
      <c r="BD100" s="238"/>
      <c r="BE100" s="238"/>
      <c r="BF100" s="238"/>
      <c r="BG100" s="238"/>
      <c r="BH100" s="238"/>
      <c r="BI100" s="238"/>
      <c r="BJ100" s="238"/>
      <c r="BK100" s="238"/>
      <c r="BL100" s="238"/>
      <c r="BM100" s="238"/>
      <c r="BN100" s="238"/>
      <c r="BO100" s="238"/>
      <c r="BP100" s="238"/>
      <c r="BQ100" s="238"/>
      <c r="BR100" s="238"/>
      <c r="BS100" s="238"/>
      <c r="BT100" s="238"/>
      <c r="BU100" s="238"/>
      <c r="BV100" s="238"/>
      <c r="BW100" s="238"/>
      <c r="BX100" s="238"/>
      <c r="BY100" s="238"/>
      <c r="BZ100" s="238"/>
      <c r="CA100" s="238"/>
      <c r="CB100" s="238"/>
      <c r="CC100" s="238"/>
      <c r="CD100" s="238"/>
      <c r="CE100" s="238"/>
      <c r="CF100" s="238"/>
    </row>
    <row r="101" spans="1:84" x14ac:dyDescent="0.3">
      <c r="A101" s="246"/>
      <c r="B101" s="246"/>
      <c r="C101" s="246"/>
      <c r="D101" s="246"/>
      <c r="E101" s="238"/>
      <c r="F101" s="238"/>
      <c r="G101" s="238"/>
      <c r="H101" s="238"/>
      <c r="I101" s="238"/>
      <c r="J101" s="238"/>
      <c r="K101" s="238"/>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238"/>
      <c r="AP101" s="238"/>
      <c r="AQ101" s="238"/>
      <c r="AR101" s="238"/>
      <c r="AS101" s="238"/>
      <c r="AT101" s="238"/>
      <c r="AU101" s="238"/>
      <c r="AV101" s="238"/>
      <c r="AW101" s="238"/>
      <c r="AX101" s="238">
        <v>92</v>
      </c>
      <c r="AY101" s="238"/>
      <c r="AZ101" s="238"/>
      <c r="BA101" s="238"/>
      <c r="BB101" s="238"/>
      <c r="BC101" s="238"/>
      <c r="BD101" s="238"/>
      <c r="BE101" s="238"/>
      <c r="BF101" s="238"/>
      <c r="BG101" s="238"/>
      <c r="BH101" s="238"/>
      <c r="BI101" s="238"/>
      <c r="BJ101" s="238"/>
      <c r="BK101" s="238"/>
      <c r="BL101" s="238"/>
      <c r="BM101" s="238"/>
      <c r="BN101" s="238"/>
      <c r="BO101" s="238"/>
      <c r="BP101" s="238"/>
      <c r="BQ101" s="238"/>
      <c r="BR101" s="238"/>
      <c r="BS101" s="238"/>
      <c r="BT101" s="238"/>
      <c r="BU101" s="238"/>
      <c r="BV101" s="238"/>
      <c r="BW101" s="238"/>
      <c r="BX101" s="238"/>
      <c r="BY101" s="238"/>
      <c r="BZ101" s="238"/>
      <c r="CA101" s="238"/>
      <c r="CB101" s="238"/>
      <c r="CC101" s="238"/>
      <c r="CD101" s="238"/>
      <c r="CE101" s="238"/>
      <c r="CF101" s="238"/>
    </row>
    <row r="102" spans="1:84" x14ac:dyDescent="0.3">
      <c r="A102" s="246"/>
      <c r="B102" s="246"/>
      <c r="C102" s="246"/>
      <c r="D102" s="246"/>
      <c r="E102" s="238"/>
      <c r="F102" s="238"/>
      <c r="G102" s="238"/>
      <c r="H102" s="238"/>
      <c r="I102" s="238"/>
      <c r="J102" s="238"/>
      <c r="K102" s="238"/>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238"/>
      <c r="AP102" s="238"/>
      <c r="AQ102" s="238"/>
      <c r="AR102" s="238"/>
      <c r="AS102" s="238"/>
      <c r="AT102" s="238"/>
      <c r="AU102" s="238"/>
      <c r="AV102" s="238"/>
      <c r="AW102" s="238"/>
      <c r="AX102" s="238"/>
      <c r="AY102" s="238">
        <v>111</v>
      </c>
      <c r="AZ102" s="238"/>
      <c r="BA102" s="238"/>
      <c r="BB102" s="238"/>
      <c r="BC102" s="238"/>
      <c r="BD102" s="238"/>
      <c r="BE102" s="238"/>
      <c r="BF102" s="238"/>
      <c r="BG102" s="238"/>
      <c r="BH102" s="238"/>
      <c r="BI102" s="238"/>
      <c r="BJ102" s="238"/>
      <c r="BK102" s="238"/>
      <c r="BL102" s="238"/>
      <c r="BM102" s="238"/>
      <c r="BN102" s="238"/>
      <c r="BO102" s="238"/>
      <c r="BP102" s="238"/>
      <c r="BQ102" s="238"/>
      <c r="BR102" s="238"/>
      <c r="BS102" s="238"/>
      <c r="BT102" s="238"/>
      <c r="BU102" s="238"/>
      <c r="BV102" s="238"/>
      <c r="BW102" s="238"/>
      <c r="BX102" s="238"/>
      <c r="BY102" s="238"/>
      <c r="BZ102" s="238"/>
      <c r="CA102" s="238"/>
      <c r="CB102" s="238"/>
      <c r="CC102" s="238"/>
      <c r="CD102" s="238"/>
      <c r="CE102" s="238"/>
      <c r="CF102" s="238"/>
    </row>
    <row r="103" spans="1:84" x14ac:dyDescent="0.3">
      <c r="A103" s="246"/>
      <c r="B103" s="246"/>
      <c r="C103" s="246"/>
      <c r="D103" s="246"/>
      <c r="E103" s="238"/>
      <c r="F103" s="238"/>
      <c r="G103" s="238"/>
      <c r="H103" s="238"/>
      <c r="I103" s="238"/>
      <c r="J103" s="238"/>
      <c r="K103" s="238"/>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238"/>
      <c r="AP103" s="238"/>
      <c r="AQ103" s="238"/>
      <c r="AR103" s="238"/>
      <c r="AS103" s="238"/>
      <c r="AT103" s="238"/>
      <c r="AU103" s="238"/>
      <c r="AV103" s="238"/>
      <c r="AW103" s="238"/>
      <c r="AX103" s="238"/>
      <c r="AY103" s="238"/>
      <c r="AZ103" s="238">
        <v>114</v>
      </c>
      <c r="BA103" s="238"/>
      <c r="BB103" s="238"/>
      <c r="BC103" s="238"/>
      <c r="BD103" s="238"/>
      <c r="BE103" s="238"/>
      <c r="BF103" s="238"/>
      <c r="BG103" s="238"/>
      <c r="BH103" s="238"/>
      <c r="BI103" s="238"/>
      <c r="BJ103" s="238"/>
      <c r="BK103" s="238"/>
      <c r="BL103" s="238"/>
      <c r="BM103" s="238"/>
      <c r="BN103" s="238"/>
      <c r="BO103" s="238"/>
      <c r="BP103" s="238"/>
      <c r="BQ103" s="238"/>
      <c r="BR103" s="238"/>
      <c r="BS103" s="238"/>
      <c r="BT103" s="238"/>
      <c r="BU103" s="238"/>
      <c r="BV103" s="238"/>
      <c r="BW103" s="238"/>
      <c r="BX103" s="238"/>
      <c r="BY103" s="238"/>
      <c r="BZ103" s="238"/>
      <c r="CA103" s="238"/>
      <c r="CB103" s="238"/>
      <c r="CC103" s="238"/>
      <c r="CD103" s="238"/>
      <c r="CE103" s="238"/>
      <c r="CF103" s="238"/>
    </row>
    <row r="104" spans="1:84" x14ac:dyDescent="0.3">
      <c r="A104" s="246"/>
      <c r="B104" s="246"/>
      <c r="C104" s="246"/>
      <c r="D104" s="246"/>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38"/>
      <c r="AP104" s="238"/>
      <c r="AQ104" s="238"/>
      <c r="AR104" s="238"/>
      <c r="AS104" s="238"/>
      <c r="AT104" s="238"/>
      <c r="AU104" s="238"/>
      <c r="AV104" s="238"/>
      <c r="AW104" s="238"/>
      <c r="AX104" s="238"/>
      <c r="AY104" s="238"/>
      <c r="AZ104" s="238"/>
      <c r="BA104" s="238">
        <v>89</v>
      </c>
      <c r="BB104" s="238"/>
      <c r="BC104" s="238"/>
      <c r="BD104" s="238"/>
      <c r="BE104" s="238"/>
      <c r="BF104" s="238"/>
      <c r="BG104" s="238"/>
      <c r="BH104" s="238"/>
      <c r="BI104" s="238"/>
      <c r="BJ104" s="238"/>
      <c r="BK104" s="238"/>
      <c r="BL104" s="238"/>
      <c r="BM104" s="238"/>
      <c r="BN104" s="238"/>
      <c r="BO104" s="238"/>
      <c r="BP104" s="238"/>
      <c r="BQ104" s="238"/>
      <c r="BR104" s="238"/>
      <c r="BS104" s="238"/>
      <c r="BT104" s="238"/>
      <c r="BU104" s="238"/>
      <c r="BV104" s="238"/>
      <c r="BW104" s="238"/>
      <c r="BX104" s="238"/>
      <c r="BY104" s="238"/>
      <c r="BZ104" s="238"/>
      <c r="CA104" s="238"/>
      <c r="CB104" s="238"/>
      <c r="CC104" s="238"/>
      <c r="CD104" s="238"/>
      <c r="CE104" s="238"/>
      <c r="CF104" s="238"/>
    </row>
    <row r="105" spans="1:84" x14ac:dyDescent="0.3">
      <c r="A105" s="246"/>
      <c r="B105" s="246"/>
      <c r="C105" s="246"/>
      <c r="D105" s="246"/>
      <c r="E105" s="238"/>
      <c r="F105" s="238"/>
      <c r="G105" s="238"/>
      <c r="H105" s="238"/>
      <c r="I105" s="238"/>
      <c r="J105" s="238"/>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38"/>
      <c r="AP105" s="238"/>
      <c r="AQ105" s="238"/>
      <c r="AR105" s="238"/>
      <c r="AS105" s="238"/>
      <c r="AT105" s="238"/>
      <c r="AU105" s="238"/>
      <c r="AV105" s="238"/>
      <c r="AW105" s="238"/>
      <c r="AX105" s="238"/>
      <c r="AY105" s="238"/>
      <c r="AZ105" s="238"/>
      <c r="BA105" s="238">
        <v>89</v>
      </c>
      <c r="BB105" s="238"/>
      <c r="BC105" s="238"/>
      <c r="BD105" s="238"/>
      <c r="BE105" s="238"/>
      <c r="BF105" s="238"/>
      <c r="BG105" s="238"/>
      <c r="BH105" s="238"/>
      <c r="BI105" s="238"/>
      <c r="BJ105" s="238"/>
      <c r="BK105" s="238"/>
      <c r="BL105" s="238"/>
      <c r="BM105" s="238"/>
      <c r="BN105" s="238"/>
      <c r="BO105" s="238"/>
      <c r="BP105" s="238"/>
      <c r="BQ105" s="238"/>
      <c r="BR105" s="238"/>
      <c r="BS105" s="238"/>
      <c r="BT105" s="238"/>
      <c r="BU105" s="238"/>
      <c r="BV105" s="238"/>
      <c r="BW105" s="238"/>
      <c r="BX105" s="238"/>
      <c r="BY105" s="238"/>
      <c r="BZ105" s="238"/>
      <c r="CA105" s="238"/>
      <c r="CB105" s="238"/>
      <c r="CC105" s="238"/>
      <c r="CD105" s="238"/>
      <c r="CE105" s="238"/>
      <c r="CF105" s="238"/>
    </row>
    <row r="106" spans="1:84" x14ac:dyDescent="0.3">
      <c r="A106" s="246"/>
      <c r="B106" s="246"/>
      <c r="C106" s="246"/>
      <c r="D106" s="246"/>
      <c r="E106" s="238"/>
      <c r="F106" s="238"/>
      <c r="G106" s="238"/>
      <c r="H106" s="238"/>
      <c r="I106" s="238"/>
      <c r="J106" s="238"/>
      <c r="K106" s="238"/>
      <c r="L106" s="238"/>
      <c r="M106" s="238"/>
      <c r="N106" s="238"/>
      <c r="O106" s="238"/>
      <c r="P106" s="238"/>
      <c r="Q106" s="238"/>
      <c r="R106" s="238"/>
      <c r="S106" s="238"/>
      <c r="T106" s="238"/>
      <c r="U106" s="238"/>
      <c r="V106" s="238"/>
      <c r="W106" s="238"/>
      <c r="X106" s="238"/>
      <c r="Y106" s="238"/>
      <c r="Z106" s="238"/>
      <c r="AA106" s="238"/>
      <c r="AB106" s="238"/>
      <c r="AC106" s="238"/>
      <c r="AD106" s="238"/>
      <c r="AE106" s="238"/>
      <c r="AF106" s="238"/>
      <c r="AG106" s="238"/>
      <c r="AH106" s="238"/>
      <c r="AI106" s="238"/>
      <c r="AJ106" s="238"/>
      <c r="AK106" s="238"/>
      <c r="AL106" s="238"/>
      <c r="AM106" s="238"/>
      <c r="AN106" s="238"/>
      <c r="AO106" s="238"/>
      <c r="AP106" s="238"/>
      <c r="AQ106" s="238"/>
      <c r="AR106" s="238"/>
      <c r="AS106" s="238"/>
      <c r="AT106" s="238"/>
      <c r="AU106" s="238"/>
      <c r="AV106" s="238"/>
      <c r="AW106" s="238"/>
      <c r="AX106" s="238"/>
      <c r="AY106" s="238"/>
      <c r="AZ106" s="238"/>
      <c r="BA106" s="238">
        <v>89</v>
      </c>
      <c r="BB106" s="238"/>
      <c r="BC106" s="238"/>
      <c r="BD106" s="238"/>
      <c r="BE106" s="238"/>
      <c r="BF106" s="238"/>
      <c r="BG106" s="238"/>
      <c r="BH106" s="238"/>
      <c r="BI106" s="238"/>
      <c r="BJ106" s="238"/>
      <c r="BK106" s="238"/>
      <c r="BL106" s="238"/>
      <c r="BM106" s="238"/>
      <c r="BN106" s="238"/>
      <c r="BO106" s="238"/>
      <c r="BP106" s="238"/>
      <c r="BQ106" s="238"/>
      <c r="BR106" s="238"/>
      <c r="BS106" s="238"/>
      <c r="BT106" s="238"/>
      <c r="BU106" s="238"/>
      <c r="BV106" s="238"/>
      <c r="BW106" s="238"/>
      <c r="BX106" s="238"/>
      <c r="BY106" s="238"/>
      <c r="BZ106" s="238"/>
      <c r="CA106" s="238"/>
      <c r="CB106" s="238"/>
      <c r="CC106" s="238"/>
      <c r="CD106" s="238"/>
      <c r="CE106" s="238"/>
      <c r="CF106" s="238"/>
    </row>
    <row r="107" spans="1:84" x14ac:dyDescent="0.3">
      <c r="A107" s="246"/>
      <c r="B107" s="246"/>
      <c r="C107" s="246"/>
      <c r="D107" s="246"/>
      <c r="E107" s="238"/>
      <c r="F107" s="238"/>
      <c r="G107" s="238"/>
      <c r="H107" s="238"/>
      <c r="I107" s="238"/>
      <c r="J107" s="238"/>
      <c r="K107" s="238"/>
      <c r="L107" s="238"/>
      <c r="M107" s="238"/>
      <c r="N107" s="238"/>
      <c r="O107" s="238"/>
      <c r="P107" s="238"/>
      <c r="Q107" s="238"/>
      <c r="R107" s="238"/>
      <c r="S107" s="238"/>
      <c r="T107" s="238"/>
      <c r="U107" s="238"/>
      <c r="V107" s="238"/>
      <c r="W107" s="238"/>
      <c r="X107" s="238"/>
      <c r="Y107" s="238"/>
      <c r="Z107" s="238"/>
      <c r="AA107" s="238"/>
      <c r="AB107" s="238"/>
      <c r="AC107" s="238"/>
      <c r="AD107" s="238"/>
      <c r="AE107" s="238"/>
      <c r="AF107" s="238"/>
      <c r="AG107" s="238"/>
      <c r="AH107" s="238"/>
      <c r="AI107" s="238"/>
      <c r="AJ107" s="238"/>
      <c r="AK107" s="238"/>
      <c r="AL107" s="238"/>
      <c r="AM107" s="238"/>
      <c r="AN107" s="238"/>
      <c r="AO107" s="238"/>
      <c r="AP107" s="238"/>
      <c r="AQ107" s="238"/>
      <c r="AR107" s="238"/>
      <c r="AS107" s="238"/>
      <c r="AT107" s="238"/>
      <c r="AU107" s="238"/>
      <c r="AV107" s="238"/>
      <c r="AW107" s="238"/>
      <c r="AX107" s="238"/>
      <c r="AY107" s="238"/>
      <c r="AZ107" s="238"/>
      <c r="BA107" s="238"/>
      <c r="BB107" s="238">
        <v>122</v>
      </c>
      <c r="BC107" s="238"/>
      <c r="BD107" s="238"/>
      <c r="BE107" s="238"/>
      <c r="BF107" s="238"/>
      <c r="BG107" s="238"/>
      <c r="BH107" s="238"/>
      <c r="BI107" s="238"/>
      <c r="BJ107" s="238"/>
      <c r="BK107" s="238"/>
      <c r="BL107" s="238"/>
      <c r="BM107" s="238"/>
      <c r="BN107" s="238"/>
      <c r="BO107" s="238"/>
      <c r="BP107" s="238"/>
      <c r="BQ107" s="238"/>
      <c r="BR107" s="238"/>
      <c r="BS107" s="238"/>
      <c r="BT107" s="238"/>
      <c r="BU107" s="238"/>
      <c r="BV107" s="238"/>
      <c r="BW107" s="238"/>
      <c r="BX107" s="238"/>
      <c r="BY107" s="238"/>
      <c r="BZ107" s="238"/>
      <c r="CA107" s="238"/>
      <c r="CB107" s="238"/>
      <c r="CC107" s="238"/>
      <c r="CD107" s="238"/>
      <c r="CE107" s="238"/>
      <c r="CF107" s="238"/>
    </row>
    <row r="108" spans="1:84" x14ac:dyDescent="0.3">
      <c r="A108" s="246"/>
      <c r="B108" s="246"/>
      <c r="C108" s="246"/>
      <c r="D108" s="246"/>
      <c r="E108" s="238"/>
      <c r="F108" s="238"/>
      <c r="G108" s="238"/>
      <c r="H108" s="238"/>
      <c r="I108" s="238"/>
      <c r="J108" s="238"/>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38"/>
      <c r="AP108" s="238"/>
      <c r="AQ108" s="238"/>
      <c r="AR108" s="238"/>
      <c r="AS108" s="238"/>
      <c r="AT108" s="238"/>
      <c r="AU108" s="238"/>
      <c r="AV108" s="238"/>
      <c r="AW108" s="238"/>
      <c r="AX108" s="238"/>
      <c r="AY108" s="238"/>
      <c r="AZ108" s="238"/>
      <c r="BA108" s="238"/>
      <c r="BB108" s="238"/>
      <c r="BC108" s="238">
        <v>119</v>
      </c>
      <c r="BD108" s="238"/>
      <c r="BE108" s="238"/>
      <c r="BF108" s="238"/>
      <c r="BG108" s="238"/>
      <c r="BH108" s="238"/>
      <c r="BI108" s="238"/>
      <c r="BJ108" s="238"/>
      <c r="BK108" s="238"/>
      <c r="BL108" s="238"/>
      <c r="BM108" s="238"/>
      <c r="BN108" s="238"/>
      <c r="BO108" s="238"/>
      <c r="BP108" s="238"/>
      <c r="BQ108" s="238"/>
      <c r="BR108" s="238"/>
      <c r="BS108" s="238"/>
      <c r="BT108" s="238"/>
      <c r="BU108" s="238"/>
      <c r="BV108" s="238"/>
      <c r="BW108" s="238"/>
      <c r="BX108" s="238"/>
      <c r="BY108" s="238"/>
      <c r="BZ108" s="238"/>
      <c r="CA108" s="238"/>
      <c r="CB108" s="238"/>
      <c r="CC108" s="238"/>
      <c r="CD108" s="238"/>
      <c r="CE108" s="238"/>
      <c r="CF108" s="238"/>
    </row>
    <row r="109" spans="1:84" x14ac:dyDescent="0.3">
      <c r="A109" s="246"/>
      <c r="B109" s="246"/>
      <c r="C109" s="246"/>
      <c r="D109" s="246"/>
      <c r="E109" s="238"/>
      <c r="F109" s="238"/>
      <c r="G109" s="238"/>
      <c r="H109" s="238"/>
      <c r="I109" s="238"/>
      <c r="J109" s="238"/>
      <c r="K109" s="238"/>
      <c r="L109" s="238"/>
      <c r="M109" s="238"/>
      <c r="N109" s="238"/>
      <c r="O109" s="238"/>
      <c r="P109" s="238"/>
      <c r="Q109" s="238"/>
      <c r="R109" s="238"/>
      <c r="S109" s="238"/>
      <c r="T109" s="238"/>
      <c r="U109" s="238"/>
      <c r="V109" s="238"/>
      <c r="W109" s="238"/>
      <c r="X109" s="238"/>
      <c r="Y109" s="238"/>
      <c r="Z109" s="238"/>
      <c r="AA109" s="238"/>
      <c r="AB109" s="238"/>
      <c r="AC109" s="238"/>
      <c r="AD109" s="238"/>
      <c r="AE109" s="238"/>
      <c r="AF109" s="238"/>
      <c r="AG109" s="238"/>
      <c r="AH109" s="238"/>
      <c r="AI109" s="238"/>
      <c r="AJ109" s="238"/>
      <c r="AK109" s="238"/>
      <c r="AL109" s="238"/>
      <c r="AM109" s="238"/>
      <c r="AN109" s="238"/>
      <c r="AO109" s="238"/>
      <c r="AP109" s="238"/>
      <c r="AQ109" s="238"/>
      <c r="AR109" s="238"/>
      <c r="AS109" s="238"/>
      <c r="AT109" s="238"/>
      <c r="AU109" s="238"/>
      <c r="AV109" s="238"/>
      <c r="AW109" s="238"/>
      <c r="AX109" s="238"/>
      <c r="AY109" s="238"/>
      <c r="AZ109" s="238"/>
      <c r="BA109" s="238"/>
      <c r="BB109" s="238"/>
      <c r="BC109" s="238"/>
      <c r="BD109" s="238">
        <v>85</v>
      </c>
      <c r="BE109" s="238"/>
      <c r="BF109" s="238"/>
      <c r="BG109" s="238"/>
      <c r="BH109" s="238"/>
      <c r="BI109" s="238"/>
      <c r="BJ109" s="238"/>
      <c r="BK109" s="238"/>
      <c r="BL109" s="238"/>
      <c r="BM109" s="238"/>
      <c r="BN109" s="238"/>
      <c r="BO109" s="238"/>
      <c r="BP109" s="238"/>
      <c r="BQ109" s="238"/>
      <c r="BR109" s="238"/>
      <c r="BS109" s="238"/>
      <c r="BT109" s="238"/>
      <c r="BU109" s="238"/>
      <c r="BV109" s="238"/>
      <c r="BW109" s="238"/>
      <c r="BX109" s="238"/>
      <c r="BY109" s="238"/>
      <c r="BZ109" s="238"/>
      <c r="CA109" s="238"/>
      <c r="CB109" s="238"/>
      <c r="CC109" s="238"/>
      <c r="CD109" s="238"/>
      <c r="CE109" s="238"/>
      <c r="CF109" s="238"/>
    </row>
    <row r="110" spans="1:84" x14ac:dyDescent="0.3">
      <c r="A110" s="246"/>
      <c r="B110" s="246"/>
      <c r="C110" s="246"/>
      <c r="D110" s="246"/>
      <c r="E110" s="238"/>
      <c r="F110" s="238"/>
      <c r="G110" s="238"/>
      <c r="H110" s="238"/>
      <c r="I110" s="238"/>
      <c r="J110" s="238"/>
      <c r="K110" s="238"/>
      <c r="L110" s="238"/>
      <c r="M110" s="238"/>
      <c r="N110" s="238"/>
      <c r="O110" s="238"/>
      <c r="P110" s="238"/>
      <c r="Q110" s="238"/>
      <c r="R110" s="238"/>
      <c r="S110" s="238"/>
      <c r="T110" s="238"/>
      <c r="U110" s="238"/>
      <c r="V110" s="238"/>
      <c r="W110" s="238"/>
      <c r="X110" s="238"/>
      <c r="Y110" s="238"/>
      <c r="Z110" s="238"/>
      <c r="AA110" s="238"/>
      <c r="AB110" s="238"/>
      <c r="AC110" s="238"/>
      <c r="AD110" s="238"/>
      <c r="AE110" s="238"/>
      <c r="AF110" s="238"/>
      <c r="AG110" s="238"/>
      <c r="AH110" s="238"/>
      <c r="AI110" s="238"/>
      <c r="AJ110" s="238"/>
      <c r="AK110" s="238"/>
      <c r="AL110" s="238"/>
      <c r="AM110" s="238"/>
      <c r="AN110" s="238"/>
      <c r="AO110" s="238"/>
      <c r="AP110" s="238"/>
      <c r="AQ110" s="238"/>
      <c r="AR110" s="238"/>
      <c r="AS110" s="238"/>
      <c r="AT110" s="238"/>
      <c r="AU110" s="238"/>
      <c r="AV110" s="238"/>
      <c r="AW110" s="238"/>
      <c r="AX110" s="238"/>
      <c r="AY110" s="238"/>
      <c r="AZ110" s="238"/>
      <c r="BA110" s="238"/>
      <c r="BB110" s="238"/>
      <c r="BC110" s="238"/>
      <c r="BD110" s="238"/>
      <c r="BE110" s="238">
        <v>125</v>
      </c>
      <c r="BF110" s="238"/>
      <c r="BG110" s="238"/>
      <c r="BH110" s="238"/>
      <c r="BI110" s="238"/>
      <c r="BJ110" s="238"/>
      <c r="BK110" s="238"/>
      <c r="BL110" s="238"/>
      <c r="BM110" s="238"/>
      <c r="BN110" s="238"/>
      <c r="BO110" s="238"/>
      <c r="BP110" s="238"/>
      <c r="BQ110" s="238"/>
      <c r="BR110" s="238"/>
      <c r="BS110" s="238"/>
      <c r="BT110" s="238"/>
      <c r="BU110" s="238"/>
      <c r="BV110" s="238"/>
      <c r="BW110" s="238"/>
      <c r="BX110" s="238"/>
      <c r="BY110" s="238"/>
      <c r="BZ110" s="238"/>
      <c r="CA110" s="238"/>
      <c r="CB110" s="238"/>
      <c r="CC110" s="238"/>
      <c r="CD110" s="238"/>
      <c r="CE110" s="238"/>
      <c r="CF110" s="238"/>
    </row>
    <row r="111" spans="1:84" x14ac:dyDescent="0.3">
      <c r="A111" s="246"/>
      <c r="B111" s="246"/>
      <c r="C111" s="246"/>
      <c r="D111" s="246"/>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v>86</v>
      </c>
      <c r="BG111" s="238"/>
      <c r="BH111" s="238"/>
      <c r="BI111" s="238"/>
      <c r="BJ111" s="238"/>
      <c r="BK111" s="238"/>
      <c r="BL111" s="238"/>
      <c r="BM111" s="238"/>
      <c r="BN111" s="238"/>
      <c r="BO111" s="238"/>
      <c r="BP111" s="238"/>
      <c r="BQ111" s="238"/>
      <c r="BR111" s="238"/>
      <c r="BS111" s="238"/>
      <c r="BT111" s="238"/>
      <c r="BU111" s="238"/>
      <c r="BV111" s="238"/>
      <c r="BW111" s="238"/>
      <c r="BX111" s="238"/>
      <c r="BY111" s="238"/>
      <c r="BZ111" s="238"/>
      <c r="CA111" s="238"/>
      <c r="CB111" s="238"/>
      <c r="CC111" s="238"/>
      <c r="CD111" s="238"/>
      <c r="CE111" s="238"/>
      <c r="CF111" s="238"/>
    </row>
    <row r="112" spans="1:84" x14ac:dyDescent="0.3">
      <c r="A112" s="246"/>
      <c r="B112" s="246"/>
      <c r="C112" s="246"/>
      <c r="D112" s="246"/>
      <c r="E112" s="238"/>
      <c r="F112" s="238"/>
      <c r="G112" s="238"/>
      <c r="H112" s="238"/>
      <c r="I112" s="238"/>
      <c r="J112" s="238"/>
      <c r="K112" s="238"/>
      <c r="L112" s="238"/>
      <c r="M112" s="238"/>
      <c r="N112" s="238"/>
      <c r="O112" s="238"/>
      <c r="P112" s="238"/>
      <c r="Q112" s="238"/>
      <c r="R112" s="238"/>
      <c r="S112" s="238"/>
      <c r="T112" s="238"/>
      <c r="U112" s="238"/>
      <c r="V112" s="238"/>
      <c r="W112" s="238"/>
      <c r="X112" s="238"/>
      <c r="Y112" s="238"/>
      <c r="Z112" s="238"/>
      <c r="AA112" s="238"/>
      <c r="AB112" s="238"/>
      <c r="AC112" s="238"/>
      <c r="AD112" s="238"/>
      <c r="AE112" s="238"/>
      <c r="AF112" s="238"/>
      <c r="AG112" s="238"/>
      <c r="AH112" s="238"/>
      <c r="AI112" s="238"/>
      <c r="AJ112" s="238"/>
      <c r="AK112" s="238"/>
      <c r="AL112" s="238"/>
      <c r="AM112" s="238"/>
      <c r="AN112" s="238"/>
      <c r="AO112" s="238"/>
      <c r="AP112" s="238"/>
      <c r="AQ112" s="238"/>
      <c r="AR112" s="238"/>
      <c r="AS112" s="238"/>
      <c r="AT112" s="238"/>
      <c r="AU112" s="238"/>
      <c r="AV112" s="238"/>
      <c r="AW112" s="238"/>
      <c r="AX112" s="238"/>
      <c r="AY112" s="238"/>
      <c r="AZ112" s="238"/>
      <c r="BA112" s="238"/>
      <c r="BB112" s="238"/>
      <c r="BC112" s="238"/>
      <c r="BD112" s="238"/>
      <c r="BE112" s="238"/>
      <c r="BF112" s="238"/>
      <c r="BG112" s="238">
        <v>124</v>
      </c>
      <c r="BH112" s="238"/>
      <c r="BI112" s="238"/>
      <c r="BJ112" s="238"/>
      <c r="BK112" s="238"/>
      <c r="BL112" s="238"/>
      <c r="BM112" s="238"/>
      <c r="BN112" s="238"/>
      <c r="BO112" s="238"/>
      <c r="BP112" s="238"/>
      <c r="BQ112" s="238"/>
      <c r="BR112" s="238"/>
      <c r="BS112" s="238"/>
      <c r="BT112" s="238"/>
      <c r="BU112" s="238"/>
      <c r="BV112" s="238"/>
      <c r="BW112" s="238"/>
      <c r="BX112" s="238"/>
      <c r="BY112" s="238"/>
      <c r="BZ112" s="238"/>
      <c r="CA112" s="238"/>
      <c r="CB112" s="238"/>
      <c r="CC112" s="238"/>
      <c r="CD112" s="238"/>
      <c r="CE112" s="238"/>
      <c r="CF112" s="238"/>
    </row>
    <row r="113" spans="1:84" x14ac:dyDescent="0.3">
      <c r="A113" s="246"/>
      <c r="B113" s="246"/>
      <c r="C113" s="246"/>
      <c r="D113" s="246"/>
      <c r="E113" s="238"/>
      <c r="F113" s="238"/>
      <c r="G113" s="238"/>
      <c r="H113" s="238"/>
      <c r="I113" s="238"/>
      <c r="J113" s="238"/>
      <c r="K113" s="238"/>
      <c r="L113" s="238"/>
      <c r="M113" s="238"/>
      <c r="N113" s="238"/>
      <c r="O113" s="238"/>
      <c r="P113" s="238"/>
      <c r="Q113" s="238"/>
      <c r="R113" s="238"/>
      <c r="S113" s="238"/>
      <c r="T113" s="238"/>
      <c r="U113" s="238"/>
      <c r="V113" s="238"/>
      <c r="W113" s="238"/>
      <c r="X113" s="238"/>
      <c r="Y113" s="238"/>
      <c r="Z113" s="238"/>
      <c r="AA113" s="238"/>
      <c r="AB113" s="238"/>
      <c r="AC113" s="238"/>
      <c r="AD113" s="238"/>
      <c r="AE113" s="238"/>
      <c r="AF113" s="238"/>
      <c r="AG113" s="238"/>
      <c r="AH113" s="238"/>
      <c r="AI113" s="238"/>
      <c r="AJ113" s="238"/>
      <c r="AK113" s="238"/>
      <c r="AL113" s="238"/>
      <c r="AM113" s="238"/>
      <c r="AN113" s="238"/>
      <c r="AO113" s="238"/>
      <c r="AP113" s="238"/>
      <c r="AQ113" s="238"/>
      <c r="AR113" s="238"/>
      <c r="AS113" s="238"/>
      <c r="AT113" s="238"/>
      <c r="AU113" s="238"/>
      <c r="AV113" s="238"/>
      <c r="AW113" s="238"/>
      <c r="AX113" s="238"/>
      <c r="AY113" s="238"/>
      <c r="AZ113" s="238"/>
      <c r="BA113" s="238"/>
      <c r="BB113" s="238"/>
      <c r="BC113" s="238"/>
      <c r="BD113" s="238"/>
      <c r="BE113" s="238"/>
      <c r="BF113" s="238"/>
      <c r="BG113" s="238"/>
      <c r="BH113" s="238">
        <v>91</v>
      </c>
      <c r="BI113" s="238"/>
      <c r="BJ113" s="238"/>
      <c r="BK113" s="238"/>
      <c r="BL113" s="238"/>
      <c r="BM113" s="238"/>
      <c r="BN113" s="238"/>
      <c r="BO113" s="238"/>
      <c r="BP113" s="238"/>
      <c r="BQ113" s="238"/>
      <c r="BR113" s="238"/>
      <c r="BS113" s="238"/>
      <c r="BT113" s="238"/>
      <c r="BU113" s="238"/>
      <c r="BV113" s="238"/>
      <c r="BW113" s="238"/>
      <c r="BX113" s="238"/>
      <c r="BY113" s="238"/>
      <c r="BZ113" s="238"/>
      <c r="CA113" s="238"/>
      <c r="CB113" s="238"/>
      <c r="CC113" s="238"/>
      <c r="CD113" s="238"/>
      <c r="CE113" s="238"/>
      <c r="CF113" s="238"/>
    </row>
    <row r="114" spans="1:84" x14ac:dyDescent="0.3">
      <c r="A114" s="246"/>
      <c r="B114" s="246"/>
      <c r="C114" s="246"/>
      <c r="D114" s="246"/>
      <c r="E114" s="238"/>
      <c r="F114" s="238"/>
      <c r="G114" s="238"/>
      <c r="H114" s="238"/>
      <c r="I114" s="238"/>
      <c r="J114" s="238"/>
      <c r="K114" s="238"/>
      <c r="L114" s="238"/>
      <c r="M114" s="238"/>
      <c r="N114" s="238"/>
      <c r="O114" s="238"/>
      <c r="P114" s="238"/>
      <c r="Q114" s="238"/>
      <c r="R114" s="238"/>
      <c r="S114" s="238"/>
      <c r="T114" s="238"/>
      <c r="U114" s="238"/>
      <c r="V114" s="238"/>
      <c r="W114" s="238"/>
      <c r="X114" s="238"/>
      <c r="Y114" s="238"/>
      <c r="Z114" s="238"/>
      <c r="AA114" s="238"/>
      <c r="AB114" s="238"/>
      <c r="AC114" s="238"/>
      <c r="AD114" s="238"/>
      <c r="AE114" s="238"/>
      <c r="AF114" s="238"/>
      <c r="AG114" s="238"/>
      <c r="AH114" s="238"/>
      <c r="AI114" s="238"/>
      <c r="AJ114" s="238"/>
      <c r="AK114" s="238"/>
      <c r="AL114" s="238"/>
      <c r="AM114" s="238"/>
      <c r="AN114" s="238"/>
      <c r="AO114" s="238"/>
      <c r="AP114" s="238"/>
      <c r="AQ114" s="238"/>
      <c r="AR114" s="238"/>
      <c r="AS114" s="238"/>
      <c r="AT114" s="238"/>
      <c r="AU114" s="238"/>
      <c r="AV114" s="238"/>
      <c r="AW114" s="238"/>
      <c r="AX114" s="238"/>
      <c r="AY114" s="238"/>
      <c r="AZ114" s="238"/>
      <c r="BA114" s="238"/>
      <c r="BB114" s="238"/>
      <c r="BC114" s="238"/>
      <c r="BD114" s="238"/>
      <c r="BE114" s="238"/>
      <c r="BF114" s="238"/>
      <c r="BG114" s="238"/>
      <c r="BH114" s="238"/>
      <c r="BI114" s="238">
        <v>95</v>
      </c>
      <c r="BJ114" s="238"/>
      <c r="BK114" s="238"/>
      <c r="BL114" s="238"/>
      <c r="BM114" s="238"/>
      <c r="BN114" s="238"/>
      <c r="BO114" s="238"/>
      <c r="BP114" s="238"/>
      <c r="BQ114" s="238"/>
      <c r="BR114" s="238"/>
      <c r="BS114" s="238"/>
      <c r="BT114" s="238"/>
      <c r="BU114" s="238"/>
      <c r="BV114" s="238"/>
      <c r="BW114" s="238"/>
      <c r="BX114" s="238"/>
      <c r="BY114" s="238"/>
      <c r="BZ114" s="238"/>
      <c r="CA114" s="238"/>
      <c r="CB114" s="238"/>
      <c r="CC114" s="238"/>
      <c r="CD114" s="238"/>
      <c r="CE114" s="238"/>
      <c r="CF114" s="238"/>
    </row>
    <row r="115" spans="1:84" x14ac:dyDescent="0.3">
      <c r="A115" s="246"/>
      <c r="B115" s="246"/>
      <c r="C115" s="246"/>
      <c r="D115" s="246"/>
      <c r="E115" s="238"/>
      <c r="F115" s="238"/>
      <c r="G115" s="238"/>
      <c r="H115" s="238"/>
      <c r="I115" s="238"/>
      <c r="J115" s="238"/>
      <c r="K115" s="238"/>
      <c r="L115" s="238"/>
      <c r="M115" s="238"/>
      <c r="N115" s="238"/>
      <c r="O115" s="238"/>
      <c r="P115" s="238"/>
      <c r="Q115" s="238"/>
      <c r="R115" s="238"/>
      <c r="S115" s="238"/>
      <c r="T115" s="238"/>
      <c r="U115" s="238"/>
      <c r="V115" s="238"/>
      <c r="W115" s="238"/>
      <c r="X115" s="238"/>
      <c r="Y115" s="238"/>
      <c r="Z115" s="238"/>
      <c r="AA115" s="238"/>
      <c r="AB115" s="238"/>
      <c r="AC115" s="238"/>
      <c r="AD115" s="238"/>
      <c r="AE115" s="238"/>
      <c r="AF115" s="238"/>
      <c r="AG115" s="238"/>
      <c r="AH115" s="238"/>
      <c r="AI115" s="238"/>
      <c r="AJ115" s="238"/>
      <c r="AK115" s="238"/>
      <c r="AL115" s="238"/>
      <c r="AM115" s="238"/>
      <c r="AN115" s="238"/>
      <c r="AO115" s="238"/>
      <c r="AP115" s="238"/>
      <c r="AQ115" s="238"/>
      <c r="AR115" s="238"/>
      <c r="AS115" s="238"/>
      <c r="AT115" s="238"/>
      <c r="AU115" s="238"/>
      <c r="AV115" s="238"/>
      <c r="AW115" s="238"/>
      <c r="AX115" s="238"/>
      <c r="AY115" s="238"/>
      <c r="AZ115" s="238"/>
      <c r="BA115" s="238"/>
      <c r="BB115" s="238"/>
      <c r="BC115" s="238"/>
      <c r="BD115" s="238"/>
      <c r="BE115" s="238"/>
      <c r="BF115" s="238"/>
      <c r="BG115" s="238"/>
      <c r="BH115" s="238"/>
      <c r="BI115" s="238"/>
      <c r="BJ115" s="238">
        <v>105</v>
      </c>
      <c r="BK115" s="238"/>
      <c r="BL115" s="238"/>
      <c r="BM115" s="238"/>
      <c r="BN115" s="238"/>
      <c r="BO115" s="238"/>
      <c r="BP115" s="238"/>
      <c r="BQ115" s="238"/>
      <c r="BR115" s="238"/>
      <c r="BS115" s="238"/>
      <c r="BT115" s="238"/>
      <c r="BU115" s="238"/>
      <c r="BV115" s="238"/>
      <c r="BW115" s="238"/>
      <c r="BX115" s="238"/>
      <c r="BY115" s="238"/>
      <c r="BZ115" s="238"/>
      <c r="CA115" s="238"/>
      <c r="CB115" s="238"/>
      <c r="CC115" s="238"/>
      <c r="CD115" s="238"/>
      <c r="CE115" s="238"/>
      <c r="CF115" s="238"/>
    </row>
    <row r="116" spans="1:84" x14ac:dyDescent="0.3">
      <c r="A116" s="246"/>
      <c r="B116" s="246"/>
      <c r="C116" s="246"/>
      <c r="D116" s="246"/>
      <c r="E116" s="238"/>
      <c r="F116" s="238"/>
      <c r="G116" s="238"/>
      <c r="H116" s="238"/>
      <c r="I116" s="238"/>
      <c r="J116" s="238"/>
      <c r="K116" s="238"/>
      <c r="L116" s="238"/>
      <c r="M116" s="238"/>
      <c r="N116" s="238"/>
      <c r="O116" s="238"/>
      <c r="P116" s="238"/>
      <c r="Q116" s="238"/>
      <c r="R116" s="238"/>
      <c r="S116" s="238"/>
      <c r="T116" s="238"/>
      <c r="U116" s="238"/>
      <c r="V116" s="238"/>
      <c r="W116" s="238"/>
      <c r="X116" s="238"/>
      <c r="Y116" s="238"/>
      <c r="Z116" s="238"/>
      <c r="AA116" s="238"/>
      <c r="AB116" s="238"/>
      <c r="AC116" s="238"/>
      <c r="AD116" s="238"/>
      <c r="AE116" s="238"/>
      <c r="AF116" s="238"/>
      <c r="AG116" s="238"/>
      <c r="AH116" s="238"/>
      <c r="AI116" s="238"/>
      <c r="AJ116" s="238"/>
      <c r="AK116" s="238"/>
      <c r="AL116" s="238"/>
      <c r="AM116" s="238"/>
      <c r="AN116" s="238"/>
      <c r="AO116" s="238"/>
      <c r="AP116" s="238"/>
      <c r="AQ116" s="238"/>
      <c r="AR116" s="238"/>
      <c r="AS116" s="238"/>
      <c r="AT116" s="238"/>
      <c r="AU116" s="238"/>
      <c r="AV116" s="238"/>
      <c r="AW116" s="238"/>
      <c r="AX116" s="238"/>
      <c r="AY116" s="238"/>
      <c r="AZ116" s="238"/>
      <c r="BA116" s="238"/>
      <c r="BB116" s="238"/>
      <c r="BC116" s="238"/>
      <c r="BD116" s="238"/>
      <c r="BE116" s="238"/>
      <c r="BF116" s="238"/>
      <c r="BG116" s="238"/>
      <c r="BH116" s="238"/>
      <c r="BI116" s="238"/>
      <c r="BJ116" s="238"/>
      <c r="BK116" s="238">
        <v>81</v>
      </c>
      <c r="BL116" s="238"/>
      <c r="BM116" s="238"/>
      <c r="BN116" s="238"/>
      <c r="BO116" s="238"/>
      <c r="BP116" s="238"/>
      <c r="BQ116" s="238"/>
      <c r="BR116" s="238"/>
      <c r="BS116" s="238"/>
      <c r="BT116" s="238"/>
      <c r="BU116" s="238"/>
      <c r="BV116" s="238"/>
      <c r="BW116" s="238"/>
      <c r="BX116" s="238"/>
      <c r="BY116" s="238"/>
      <c r="BZ116" s="238"/>
      <c r="CA116" s="238"/>
      <c r="CB116" s="238"/>
      <c r="CC116" s="238"/>
      <c r="CD116" s="238"/>
      <c r="CE116" s="238"/>
      <c r="CF116" s="238"/>
    </row>
    <row r="117" spans="1:84" x14ac:dyDescent="0.3">
      <c r="A117" s="246"/>
      <c r="B117" s="246"/>
      <c r="C117" s="246"/>
      <c r="D117" s="246"/>
      <c r="E117" s="238"/>
      <c r="F117" s="238"/>
      <c r="G117" s="238"/>
      <c r="H117" s="238"/>
      <c r="I117" s="238"/>
      <c r="J117" s="238"/>
      <c r="K117" s="238"/>
      <c r="L117" s="238"/>
      <c r="M117" s="238"/>
      <c r="N117" s="238"/>
      <c r="O117" s="238"/>
      <c r="P117" s="238"/>
      <c r="Q117" s="238"/>
      <c r="R117" s="238"/>
      <c r="S117" s="238"/>
      <c r="T117" s="238"/>
      <c r="U117" s="238"/>
      <c r="V117" s="238"/>
      <c r="W117" s="238"/>
      <c r="X117" s="238"/>
      <c r="Y117" s="238"/>
      <c r="Z117" s="238"/>
      <c r="AA117" s="238"/>
      <c r="AB117" s="238"/>
      <c r="AC117" s="238"/>
      <c r="AD117" s="238"/>
      <c r="AE117" s="238"/>
      <c r="AF117" s="238"/>
      <c r="AG117" s="238"/>
      <c r="AH117" s="238"/>
      <c r="AI117" s="238"/>
      <c r="AJ117" s="238"/>
      <c r="AK117" s="238"/>
      <c r="AL117" s="238"/>
      <c r="AM117" s="238"/>
      <c r="AN117" s="238"/>
      <c r="AO117" s="238"/>
      <c r="AP117" s="238"/>
      <c r="AQ117" s="238"/>
      <c r="AR117" s="238"/>
      <c r="AS117" s="238"/>
      <c r="AT117" s="238"/>
      <c r="AU117" s="238"/>
      <c r="AV117" s="238"/>
      <c r="AW117" s="238"/>
      <c r="AX117" s="238"/>
      <c r="AY117" s="238"/>
      <c r="AZ117" s="238"/>
      <c r="BA117" s="238"/>
      <c r="BB117" s="238"/>
      <c r="BC117" s="238"/>
      <c r="BD117" s="238"/>
      <c r="BE117" s="238"/>
      <c r="BF117" s="238"/>
      <c r="BG117" s="238"/>
      <c r="BH117" s="238"/>
      <c r="BI117" s="238"/>
      <c r="BJ117" s="238"/>
      <c r="BK117" s="238"/>
      <c r="BL117" s="238">
        <v>107</v>
      </c>
      <c r="BM117" s="238"/>
      <c r="BN117" s="238"/>
      <c r="BO117" s="238"/>
      <c r="BP117" s="238"/>
      <c r="BQ117" s="238"/>
      <c r="BR117" s="238"/>
      <c r="BS117" s="238"/>
      <c r="BT117" s="238"/>
      <c r="BU117" s="238"/>
      <c r="BV117" s="238"/>
      <c r="BW117" s="238"/>
      <c r="BX117" s="238"/>
      <c r="BY117" s="238"/>
      <c r="BZ117" s="238"/>
      <c r="CA117" s="238"/>
      <c r="CB117" s="238"/>
      <c r="CC117" s="238"/>
      <c r="CD117" s="238"/>
      <c r="CE117" s="238"/>
      <c r="CF117" s="238"/>
    </row>
    <row r="118" spans="1:84" x14ac:dyDescent="0.3">
      <c r="A118" s="246"/>
      <c r="B118" s="246"/>
      <c r="C118" s="246"/>
      <c r="D118" s="246"/>
      <c r="E118" s="238"/>
      <c r="F118" s="238"/>
      <c r="G118" s="238"/>
      <c r="H118" s="238"/>
      <c r="I118" s="238"/>
      <c r="J118" s="238"/>
      <c r="K118" s="238"/>
      <c r="L118" s="238"/>
      <c r="M118" s="238"/>
      <c r="N118" s="238"/>
      <c r="O118" s="238"/>
      <c r="P118" s="238"/>
      <c r="Q118" s="238"/>
      <c r="R118" s="238"/>
      <c r="S118" s="238"/>
      <c r="T118" s="238"/>
      <c r="U118" s="238"/>
      <c r="V118" s="238"/>
      <c r="W118" s="238"/>
      <c r="X118" s="238"/>
      <c r="Y118" s="238"/>
      <c r="Z118" s="238"/>
      <c r="AA118" s="238"/>
      <c r="AB118" s="238"/>
      <c r="AC118" s="238"/>
      <c r="AD118" s="238"/>
      <c r="AE118" s="238"/>
      <c r="AF118" s="238"/>
      <c r="AG118" s="238"/>
      <c r="AH118" s="238"/>
      <c r="AI118" s="238"/>
      <c r="AJ118" s="238"/>
      <c r="AK118" s="238"/>
      <c r="AL118" s="238"/>
      <c r="AM118" s="238"/>
      <c r="AN118" s="238"/>
      <c r="AO118" s="238"/>
      <c r="AP118" s="238"/>
      <c r="AQ118" s="238"/>
      <c r="AR118" s="238"/>
      <c r="AS118" s="238"/>
      <c r="AT118" s="238"/>
      <c r="AU118" s="238"/>
      <c r="AV118" s="238"/>
      <c r="AW118" s="238"/>
      <c r="AX118" s="238"/>
      <c r="AY118" s="238"/>
      <c r="AZ118" s="238"/>
      <c r="BA118" s="238"/>
      <c r="BB118" s="238"/>
      <c r="BC118" s="238"/>
      <c r="BD118" s="238"/>
      <c r="BE118" s="238"/>
      <c r="BF118" s="238"/>
      <c r="BG118" s="238"/>
      <c r="BH118" s="238"/>
      <c r="BI118" s="238"/>
      <c r="BJ118" s="238"/>
      <c r="BK118" s="238"/>
      <c r="BL118" s="238"/>
      <c r="BM118" s="238">
        <v>117</v>
      </c>
      <c r="BN118" s="238"/>
      <c r="BO118" s="238"/>
      <c r="BP118" s="238"/>
      <c r="BQ118" s="238"/>
      <c r="BR118" s="238"/>
      <c r="BS118" s="238"/>
      <c r="BT118" s="238"/>
      <c r="BU118" s="238"/>
      <c r="BV118" s="238"/>
      <c r="BW118" s="238"/>
      <c r="BX118" s="238"/>
      <c r="BY118" s="238"/>
      <c r="BZ118" s="238"/>
      <c r="CA118" s="238"/>
      <c r="CB118" s="238"/>
      <c r="CC118" s="238"/>
      <c r="CD118" s="238"/>
      <c r="CE118" s="238"/>
      <c r="CF118" s="238"/>
    </row>
    <row r="119" spans="1:84" x14ac:dyDescent="0.3">
      <c r="A119" s="246"/>
      <c r="B119" s="246"/>
      <c r="C119" s="246"/>
      <c r="D119" s="246"/>
      <c r="E119" s="238"/>
      <c r="F119" s="238"/>
      <c r="G119" s="238"/>
      <c r="H119" s="238"/>
      <c r="I119" s="238"/>
      <c r="J119" s="238"/>
      <c r="K119" s="238"/>
      <c r="L119" s="238"/>
      <c r="M119" s="238"/>
      <c r="N119" s="238"/>
      <c r="O119" s="238"/>
      <c r="P119" s="238"/>
      <c r="Q119" s="238"/>
      <c r="R119" s="238"/>
      <c r="S119" s="238"/>
      <c r="T119" s="238"/>
      <c r="U119" s="238"/>
      <c r="V119" s="238"/>
      <c r="W119" s="238"/>
      <c r="X119" s="238"/>
      <c r="Y119" s="238"/>
      <c r="Z119" s="238"/>
      <c r="AA119" s="238"/>
      <c r="AB119" s="238"/>
      <c r="AC119" s="238"/>
      <c r="AD119" s="238"/>
      <c r="AE119" s="238"/>
      <c r="AF119" s="238"/>
      <c r="AG119" s="238"/>
      <c r="AH119" s="238"/>
      <c r="AI119" s="238"/>
      <c r="AJ119" s="238"/>
      <c r="AK119" s="238"/>
      <c r="AL119" s="238"/>
      <c r="AM119" s="238"/>
      <c r="AN119" s="238"/>
      <c r="AO119" s="238"/>
      <c r="AP119" s="238"/>
      <c r="AQ119" s="238"/>
      <c r="AR119" s="238"/>
      <c r="AS119" s="238"/>
      <c r="AT119" s="238"/>
      <c r="AU119" s="238"/>
      <c r="AV119" s="238"/>
      <c r="AW119" s="238"/>
      <c r="AX119" s="238"/>
      <c r="AY119" s="238"/>
      <c r="AZ119" s="238"/>
      <c r="BA119" s="238"/>
      <c r="BB119" s="238"/>
      <c r="BC119" s="238"/>
      <c r="BD119" s="238"/>
      <c r="BE119" s="238"/>
      <c r="BF119" s="238"/>
      <c r="BG119" s="238"/>
      <c r="BH119" s="238"/>
      <c r="BI119" s="238"/>
      <c r="BJ119" s="238"/>
      <c r="BK119" s="238"/>
      <c r="BL119" s="238"/>
      <c r="BM119" s="238"/>
      <c r="BN119" s="238">
        <v>113</v>
      </c>
      <c r="BO119" s="238"/>
      <c r="BP119" s="238"/>
      <c r="BQ119" s="238"/>
      <c r="BR119" s="238"/>
      <c r="BS119" s="238"/>
      <c r="BT119" s="238"/>
      <c r="BU119" s="238"/>
      <c r="BV119" s="238"/>
      <c r="BW119" s="238"/>
      <c r="BX119" s="238"/>
      <c r="BY119" s="238"/>
      <c r="BZ119" s="238"/>
      <c r="CA119" s="238"/>
      <c r="CB119" s="238"/>
      <c r="CC119" s="238"/>
      <c r="CD119" s="238"/>
      <c r="CE119" s="238"/>
      <c r="CF119" s="238"/>
    </row>
    <row r="120" spans="1:84" x14ac:dyDescent="0.3">
      <c r="A120" s="246"/>
      <c r="B120" s="246"/>
      <c r="C120" s="246"/>
      <c r="D120" s="246"/>
      <c r="E120" s="238"/>
      <c r="F120" s="238"/>
      <c r="G120" s="238"/>
      <c r="H120" s="238"/>
      <c r="I120" s="238"/>
      <c r="J120" s="238"/>
      <c r="K120" s="238"/>
      <c r="L120" s="238"/>
      <c r="M120" s="238"/>
      <c r="N120" s="238"/>
      <c r="O120" s="238"/>
      <c r="P120" s="238"/>
      <c r="Q120" s="238"/>
      <c r="R120" s="238"/>
      <c r="S120" s="238"/>
      <c r="T120" s="238"/>
      <c r="U120" s="238"/>
      <c r="V120" s="238"/>
      <c r="W120" s="238"/>
      <c r="X120" s="238"/>
      <c r="Y120" s="238"/>
      <c r="Z120" s="238"/>
      <c r="AA120" s="238"/>
      <c r="AB120" s="238"/>
      <c r="AC120" s="238"/>
      <c r="AD120" s="238"/>
      <c r="AE120" s="238"/>
      <c r="AF120" s="238"/>
      <c r="AG120" s="238"/>
      <c r="AH120" s="238"/>
      <c r="AI120" s="238"/>
      <c r="AJ120" s="238"/>
      <c r="AK120" s="238"/>
      <c r="AL120" s="238"/>
      <c r="AM120" s="238"/>
      <c r="AN120" s="238"/>
      <c r="AO120" s="238"/>
      <c r="AP120" s="238"/>
      <c r="AQ120" s="238"/>
      <c r="AR120" s="238"/>
      <c r="AS120" s="238"/>
      <c r="AT120" s="238"/>
      <c r="AU120" s="238"/>
      <c r="AV120" s="238"/>
      <c r="AW120" s="238"/>
      <c r="AX120" s="238"/>
      <c r="AY120" s="238"/>
      <c r="AZ120" s="238"/>
      <c r="BA120" s="238"/>
      <c r="BB120" s="238"/>
      <c r="BC120" s="238"/>
      <c r="BD120" s="238"/>
      <c r="BE120" s="238"/>
      <c r="BF120" s="238"/>
      <c r="BG120" s="238"/>
      <c r="BH120" s="238"/>
      <c r="BI120" s="238"/>
      <c r="BJ120" s="238"/>
      <c r="BK120" s="238"/>
      <c r="BL120" s="238"/>
      <c r="BM120" s="238"/>
      <c r="BN120" s="238"/>
      <c r="BO120" s="238">
        <v>82</v>
      </c>
      <c r="BP120" s="238"/>
      <c r="BQ120" s="238"/>
      <c r="BR120" s="238"/>
      <c r="BS120" s="238"/>
      <c r="BT120" s="238"/>
      <c r="BU120" s="238"/>
      <c r="BV120" s="238"/>
      <c r="BW120" s="238"/>
      <c r="BX120" s="238"/>
      <c r="BY120" s="238"/>
      <c r="BZ120" s="238"/>
      <c r="CA120" s="238"/>
      <c r="CB120" s="238"/>
      <c r="CC120" s="238"/>
      <c r="CD120" s="238"/>
      <c r="CE120" s="238"/>
      <c r="CF120" s="238"/>
    </row>
    <row r="121" spans="1:84" x14ac:dyDescent="0.3">
      <c r="A121" s="246"/>
      <c r="B121" s="246"/>
      <c r="C121" s="246"/>
      <c r="D121" s="246"/>
      <c r="E121" s="238"/>
      <c r="F121" s="238"/>
      <c r="G121" s="238"/>
      <c r="H121" s="238"/>
      <c r="I121" s="238"/>
      <c r="J121" s="238"/>
      <c r="K121" s="238"/>
      <c r="L121" s="238"/>
      <c r="M121" s="238"/>
      <c r="N121" s="238"/>
      <c r="O121" s="238"/>
      <c r="P121" s="238"/>
      <c r="Q121" s="238"/>
      <c r="R121" s="238"/>
      <c r="S121" s="238"/>
      <c r="T121" s="238"/>
      <c r="U121" s="238"/>
      <c r="V121" s="238"/>
      <c r="W121" s="238"/>
      <c r="X121" s="238"/>
      <c r="Y121" s="238"/>
      <c r="Z121" s="238"/>
      <c r="AA121" s="238"/>
      <c r="AB121" s="238"/>
      <c r="AC121" s="238"/>
      <c r="AD121" s="238"/>
      <c r="AE121" s="238"/>
      <c r="AF121" s="238"/>
      <c r="AG121" s="238"/>
      <c r="AH121" s="238"/>
      <c r="AI121" s="238"/>
      <c r="AJ121" s="238"/>
      <c r="AK121" s="238"/>
      <c r="AL121" s="238"/>
      <c r="AM121" s="238"/>
      <c r="AN121" s="238"/>
      <c r="AO121" s="238"/>
      <c r="AP121" s="238"/>
      <c r="AQ121" s="238"/>
      <c r="AR121" s="238"/>
      <c r="AS121" s="238"/>
      <c r="AT121" s="238"/>
      <c r="AU121" s="238"/>
      <c r="AV121" s="238"/>
      <c r="AW121" s="238"/>
      <c r="AX121" s="238"/>
      <c r="AY121" s="238"/>
      <c r="AZ121" s="238"/>
      <c r="BA121" s="238"/>
      <c r="BB121" s="238"/>
      <c r="BC121" s="238"/>
      <c r="BD121" s="238"/>
      <c r="BE121" s="238"/>
      <c r="BF121" s="238"/>
      <c r="BG121" s="238"/>
      <c r="BH121" s="238"/>
      <c r="BI121" s="238"/>
      <c r="BJ121" s="238"/>
      <c r="BK121" s="238"/>
      <c r="BL121" s="238"/>
      <c r="BM121" s="238"/>
      <c r="BN121" s="238"/>
      <c r="BO121" s="238"/>
      <c r="BP121" s="238">
        <v>96</v>
      </c>
      <c r="BQ121" s="238"/>
      <c r="BR121" s="238"/>
      <c r="BS121" s="238"/>
      <c r="BT121" s="238"/>
      <c r="BU121" s="238"/>
      <c r="BV121" s="238"/>
      <c r="BW121" s="238"/>
      <c r="BX121" s="238"/>
      <c r="BY121" s="238"/>
      <c r="BZ121" s="238"/>
      <c r="CA121" s="238"/>
      <c r="CB121" s="238"/>
      <c r="CC121" s="238"/>
      <c r="CD121" s="238"/>
      <c r="CE121" s="238"/>
      <c r="CF121" s="238"/>
    </row>
    <row r="122" spans="1:84" x14ac:dyDescent="0.3">
      <c r="A122" s="246"/>
      <c r="B122" s="246"/>
      <c r="C122" s="246"/>
      <c r="D122" s="246"/>
      <c r="E122" s="238"/>
      <c r="F122" s="238"/>
      <c r="G122" s="238"/>
      <c r="H122" s="238"/>
      <c r="I122" s="238"/>
      <c r="J122" s="238"/>
      <c r="K122" s="238"/>
      <c r="L122" s="238"/>
      <c r="M122" s="238"/>
      <c r="N122" s="238"/>
      <c r="O122" s="238"/>
      <c r="P122" s="238"/>
      <c r="Q122" s="238"/>
      <c r="R122" s="238"/>
      <c r="S122" s="238"/>
      <c r="T122" s="238"/>
      <c r="U122" s="238"/>
      <c r="V122" s="238"/>
      <c r="W122" s="238"/>
      <c r="X122" s="238"/>
      <c r="Y122" s="238"/>
      <c r="Z122" s="238"/>
      <c r="AA122" s="238"/>
      <c r="AB122" s="238"/>
      <c r="AC122" s="238"/>
      <c r="AD122" s="238"/>
      <c r="AE122" s="238"/>
      <c r="AF122" s="238"/>
      <c r="AG122" s="238"/>
      <c r="AH122" s="238"/>
      <c r="AI122" s="238"/>
      <c r="AJ122" s="238"/>
      <c r="AK122" s="238"/>
      <c r="AL122" s="238"/>
      <c r="AM122" s="238"/>
      <c r="AN122" s="238"/>
      <c r="AO122" s="238"/>
      <c r="AP122" s="238"/>
      <c r="AQ122" s="238"/>
      <c r="AR122" s="238"/>
      <c r="AS122" s="238"/>
      <c r="AT122" s="238"/>
      <c r="AU122" s="238"/>
      <c r="AV122" s="238"/>
      <c r="AW122" s="238"/>
      <c r="AX122" s="238"/>
      <c r="AY122" s="238"/>
      <c r="AZ122" s="238"/>
      <c r="BA122" s="238"/>
      <c r="BB122" s="238"/>
      <c r="BC122" s="238"/>
      <c r="BD122" s="238"/>
      <c r="BE122" s="238"/>
      <c r="BF122" s="238"/>
      <c r="BG122" s="238"/>
      <c r="BH122" s="238"/>
      <c r="BI122" s="238"/>
      <c r="BJ122" s="238"/>
      <c r="BK122" s="238"/>
      <c r="BL122" s="238"/>
      <c r="BM122" s="238"/>
      <c r="BN122" s="238"/>
      <c r="BO122" s="238"/>
      <c r="BP122" s="238"/>
      <c r="BQ122" s="238">
        <v>83</v>
      </c>
      <c r="BR122" s="238"/>
      <c r="BS122" s="238"/>
      <c r="BT122" s="238"/>
      <c r="BU122" s="238"/>
      <c r="BV122" s="238"/>
      <c r="BW122" s="238"/>
      <c r="BX122" s="238"/>
      <c r="BY122" s="238"/>
      <c r="BZ122" s="238"/>
      <c r="CA122" s="238"/>
      <c r="CB122" s="238"/>
      <c r="CC122" s="238"/>
      <c r="CD122" s="238"/>
      <c r="CE122" s="238"/>
      <c r="CF122" s="238"/>
    </row>
    <row r="123" spans="1:84" x14ac:dyDescent="0.3">
      <c r="A123" s="246"/>
      <c r="B123" s="246"/>
      <c r="C123" s="246"/>
      <c r="D123" s="246"/>
      <c r="E123" s="238"/>
      <c r="F123" s="238"/>
      <c r="G123" s="238"/>
      <c r="H123" s="238"/>
      <c r="I123" s="238"/>
      <c r="J123" s="238"/>
      <c r="K123" s="238"/>
      <c r="L123" s="238"/>
      <c r="M123" s="238"/>
      <c r="N123" s="238"/>
      <c r="O123" s="238"/>
      <c r="P123" s="238"/>
      <c r="Q123" s="238"/>
      <c r="R123" s="238"/>
      <c r="S123" s="238"/>
      <c r="T123" s="238"/>
      <c r="U123" s="238"/>
      <c r="V123" s="238"/>
      <c r="W123" s="238"/>
      <c r="X123" s="238"/>
      <c r="Y123" s="238"/>
      <c r="Z123" s="238"/>
      <c r="AA123" s="238"/>
      <c r="AB123" s="238"/>
      <c r="AC123" s="238"/>
      <c r="AD123" s="238"/>
      <c r="AE123" s="238"/>
      <c r="AF123" s="238"/>
      <c r="AG123" s="238"/>
      <c r="AH123" s="238"/>
      <c r="AI123" s="238"/>
      <c r="AJ123" s="238"/>
      <c r="AK123" s="238"/>
      <c r="AL123" s="238"/>
      <c r="AM123" s="238"/>
      <c r="AN123" s="238"/>
      <c r="AO123" s="238"/>
      <c r="AP123" s="238"/>
      <c r="AQ123" s="238"/>
      <c r="AR123" s="238"/>
      <c r="AS123" s="238"/>
      <c r="AT123" s="238"/>
      <c r="AU123" s="238"/>
      <c r="AV123" s="238"/>
      <c r="AW123" s="238"/>
      <c r="AX123" s="238"/>
      <c r="AY123" s="238"/>
      <c r="AZ123" s="238"/>
      <c r="BA123" s="238"/>
      <c r="BB123" s="238"/>
      <c r="BC123" s="238"/>
      <c r="BD123" s="238"/>
      <c r="BE123" s="238"/>
      <c r="BF123" s="238"/>
      <c r="BG123" s="238"/>
      <c r="BH123" s="238"/>
      <c r="BI123" s="238"/>
      <c r="BJ123" s="238"/>
      <c r="BK123" s="238"/>
      <c r="BL123" s="238"/>
      <c r="BM123" s="238"/>
      <c r="BN123" s="238"/>
      <c r="BO123" s="238"/>
      <c r="BP123" s="238"/>
      <c r="BQ123" s="238"/>
      <c r="BR123" s="238">
        <v>106</v>
      </c>
      <c r="BS123" s="238"/>
      <c r="BT123" s="238"/>
      <c r="BU123" s="238"/>
      <c r="BV123" s="238"/>
      <c r="BW123" s="238"/>
      <c r="BX123" s="238"/>
      <c r="BY123" s="238"/>
      <c r="BZ123" s="238"/>
      <c r="CA123" s="238"/>
      <c r="CB123" s="238"/>
      <c r="CC123" s="238"/>
      <c r="CD123" s="238"/>
      <c r="CE123" s="238"/>
      <c r="CF123" s="238"/>
    </row>
    <row r="124" spans="1:84" x14ac:dyDescent="0.3">
      <c r="A124" s="246"/>
      <c r="B124" s="246"/>
      <c r="C124" s="246"/>
      <c r="D124" s="246"/>
      <c r="E124" s="238"/>
      <c r="F124" s="238"/>
      <c r="G124" s="238"/>
      <c r="H124" s="238"/>
      <c r="I124" s="238"/>
      <c r="J124" s="238"/>
      <c r="K124" s="238"/>
      <c r="L124" s="238"/>
      <c r="M124" s="238"/>
      <c r="N124" s="238"/>
      <c r="O124" s="238"/>
      <c r="P124" s="238"/>
      <c r="Q124" s="238"/>
      <c r="R124" s="238"/>
      <c r="S124" s="238"/>
      <c r="T124" s="238"/>
      <c r="U124" s="238"/>
      <c r="V124" s="238"/>
      <c r="W124" s="238"/>
      <c r="X124" s="238"/>
      <c r="Y124" s="238"/>
      <c r="Z124" s="238"/>
      <c r="AA124" s="238"/>
      <c r="AB124" s="238"/>
      <c r="AC124" s="238"/>
      <c r="AD124" s="238"/>
      <c r="AE124" s="238"/>
      <c r="AF124" s="238"/>
      <c r="AG124" s="238"/>
      <c r="AH124" s="238"/>
      <c r="AI124" s="238"/>
      <c r="AJ124" s="238"/>
      <c r="AK124" s="238"/>
      <c r="AL124" s="238"/>
      <c r="AM124" s="238"/>
      <c r="AN124" s="238"/>
      <c r="AO124" s="238"/>
      <c r="AP124" s="238"/>
      <c r="AQ124" s="238"/>
      <c r="AR124" s="238"/>
      <c r="AS124" s="238"/>
      <c r="AT124" s="238"/>
      <c r="AU124" s="238"/>
      <c r="AV124" s="238"/>
      <c r="AW124" s="238"/>
      <c r="AX124" s="238"/>
      <c r="AY124" s="238"/>
      <c r="AZ124" s="238"/>
      <c r="BA124" s="238"/>
      <c r="BB124" s="238"/>
      <c r="BC124" s="238"/>
      <c r="BD124" s="238"/>
      <c r="BE124" s="238"/>
      <c r="BF124" s="238"/>
      <c r="BG124" s="238"/>
      <c r="BH124" s="238"/>
      <c r="BI124" s="238"/>
      <c r="BJ124" s="238"/>
      <c r="BK124" s="238"/>
      <c r="BL124" s="238"/>
      <c r="BM124" s="238"/>
      <c r="BN124" s="238"/>
      <c r="BO124" s="238"/>
      <c r="BP124" s="238"/>
      <c r="BQ124" s="238"/>
      <c r="BR124" s="238"/>
      <c r="BS124" s="238">
        <v>78</v>
      </c>
      <c r="BT124" s="238"/>
      <c r="BU124" s="238"/>
      <c r="BV124" s="238"/>
      <c r="BW124" s="238"/>
      <c r="BX124" s="238"/>
      <c r="BY124" s="238"/>
      <c r="BZ124" s="238"/>
      <c r="CA124" s="238"/>
      <c r="CB124" s="238"/>
      <c r="CC124" s="238"/>
      <c r="CD124" s="238"/>
      <c r="CE124" s="238"/>
      <c r="CF124" s="238"/>
    </row>
    <row r="125" spans="1:84" x14ac:dyDescent="0.3">
      <c r="A125" s="246"/>
      <c r="B125" s="246"/>
      <c r="C125" s="246"/>
      <c r="D125" s="246"/>
      <c r="E125" s="238"/>
      <c r="F125" s="238"/>
      <c r="G125" s="238"/>
      <c r="H125" s="238"/>
      <c r="I125" s="238"/>
      <c r="J125" s="238"/>
      <c r="K125" s="238"/>
      <c r="L125" s="238"/>
      <c r="M125" s="238"/>
      <c r="N125" s="238"/>
      <c r="O125" s="238"/>
      <c r="P125" s="238"/>
      <c r="Q125" s="238"/>
      <c r="R125" s="238"/>
      <c r="S125" s="238"/>
      <c r="T125" s="238"/>
      <c r="U125" s="238"/>
      <c r="V125" s="238"/>
      <c r="W125" s="238"/>
      <c r="X125" s="238"/>
      <c r="Y125" s="238"/>
      <c r="Z125" s="238"/>
      <c r="AA125" s="238"/>
      <c r="AB125" s="238"/>
      <c r="AC125" s="238"/>
      <c r="AD125" s="238"/>
      <c r="AE125" s="238"/>
      <c r="AF125" s="238"/>
      <c r="AG125" s="238"/>
      <c r="AH125" s="238"/>
      <c r="AI125" s="238"/>
      <c r="AJ125" s="238"/>
      <c r="AK125" s="238"/>
      <c r="AL125" s="238"/>
      <c r="AM125" s="238"/>
      <c r="AN125" s="238"/>
      <c r="AO125" s="238"/>
      <c r="AP125" s="238"/>
      <c r="AQ125" s="238"/>
      <c r="AR125" s="238"/>
      <c r="AS125" s="238"/>
      <c r="AT125" s="238"/>
      <c r="AU125" s="238"/>
      <c r="AV125" s="238"/>
      <c r="AW125" s="238"/>
      <c r="AX125" s="238"/>
      <c r="AY125" s="238"/>
      <c r="AZ125" s="238"/>
      <c r="BA125" s="238"/>
      <c r="BB125" s="238"/>
      <c r="BC125" s="238"/>
      <c r="BD125" s="238"/>
      <c r="BE125" s="238"/>
      <c r="BF125" s="238"/>
      <c r="BG125" s="238"/>
      <c r="BH125" s="238"/>
      <c r="BI125" s="238"/>
      <c r="BJ125" s="238"/>
      <c r="BK125" s="238"/>
      <c r="BL125" s="238"/>
      <c r="BM125" s="238"/>
      <c r="BN125" s="238"/>
      <c r="BO125" s="238"/>
      <c r="BP125" s="238"/>
      <c r="BQ125" s="238"/>
      <c r="BR125" s="238"/>
      <c r="BS125" s="238"/>
      <c r="BT125" s="238">
        <v>79</v>
      </c>
      <c r="BU125" s="238"/>
      <c r="BV125" s="238"/>
      <c r="BW125" s="238"/>
      <c r="BX125" s="238"/>
      <c r="BY125" s="238"/>
      <c r="BZ125" s="238"/>
      <c r="CA125" s="238"/>
      <c r="CB125" s="238"/>
      <c r="CC125" s="238"/>
      <c r="CD125" s="238"/>
      <c r="CE125" s="238"/>
      <c r="CF125" s="238"/>
    </row>
    <row r="126" spans="1:84" x14ac:dyDescent="0.3">
      <c r="A126" s="246"/>
      <c r="B126" s="246"/>
      <c r="C126" s="246"/>
      <c r="D126" s="246"/>
      <c r="E126" s="238"/>
      <c r="F126" s="238"/>
      <c r="G126" s="238"/>
      <c r="H126" s="238"/>
      <c r="I126" s="238"/>
      <c r="J126" s="238"/>
      <c r="K126" s="238"/>
      <c r="L126" s="238"/>
      <c r="M126" s="238"/>
      <c r="N126" s="238"/>
      <c r="O126" s="238"/>
      <c r="P126" s="238"/>
      <c r="Q126" s="238"/>
      <c r="R126" s="238"/>
      <c r="S126" s="238"/>
      <c r="T126" s="238"/>
      <c r="U126" s="238"/>
      <c r="V126" s="238"/>
      <c r="W126" s="238"/>
      <c r="X126" s="238"/>
      <c r="Y126" s="238"/>
      <c r="Z126" s="238"/>
      <c r="AA126" s="238"/>
      <c r="AB126" s="238"/>
      <c r="AC126" s="238"/>
      <c r="AD126" s="238"/>
      <c r="AE126" s="238"/>
      <c r="AF126" s="238"/>
      <c r="AG126" s="238"/>
      <c r="AH126" s="238"/>
      <c r="AI126" s="238"/>
      <c r="AJ126" s="238"/>
      <c r="AK126" s="238"/>
      <c r="AL126" s="238"/>
      <c r="AM126" s="238"/>
      <c r="AN126" s="238"/>
      <c r="AO126" s="238"/>
      <c r="AP126" s="238"/>
      <c r="AQ126" s="238"/>
      <c r="AR126" s="238"/>
      <c r="AS126" s="238"/>
      <c r="AT126" s="238"/>
      <c r="AU126" s="238"/>
      <c r="AV126" s="238"/>
      <c r="AW126" s="238"/>
      <c r="AX126" s="238"/>
      <c r="AY126" s="238"/>
      <c r="AZ126" s="238"/>
      <c r="BA126" s="238"/>
      <c r="BB126" s="238"/>
      <c r="BC126" s="238"/>
      <c r="BD126" s="238"/>
      <c r="BE126" s="238"/>
      <c r="BF126" s="238"/>
      <c r="BG126" s="238"/>
      <c r="BH126" s="238"/>
      <c r="BI126" s="238"/>
      <c r="BJ126" s="238"/>
      <c r="BK126" s="238"/>
      <c r="BL126" s="238"/>
      <c r="BM126" s="238"/>
      <c r="BN126" s="238"/>
      <c r="BO126" s="238"/>
      <c r="BP126" s="238"/>
      <c r="BQ126" s="238"/>
      <c r="BR126" s="238"/>
      <c r="BS126" s="238"/>
      <c r="BT126" s="238"/>
      <c r="BU126" s="238">
        <v>121</v>
      </c>
      <c r="BV126" s="238"/>
      <c r="BW126" s="238"/>
      <c r="BX126" s="238"/>
      <c r="BY126" s="238"/>
      <c r="BZ126" s="238"/>
      <c r="CA126" s="238"/>
      <c r="CB126" s="238"/>
      <c r="CC126" s="238"/>
      <c r="CD126" s="238"/>
      <c r="CE126" s="238"/>
      <c r="CF126" s="238"/>
    </row>
    <row r="127" spans="1:84" x14ac:dyDescent="0.3">
      <c r="A127" s="246"/>
      <c r="B127" s="246"/>
      <c r="C127" s="246"/>
      <c r="D127" s="246"/>
      <c r="E127" s="238"/>
      <c r="F127" s="238"/>
      <c r="G127" s="238"/>
      <c r="H127" s="238"/>
      <c r="I127" s="238"/>
      <c r="J127" s="238"/>
      <c r="K127" s="238"/>
      <c r="L127" s="238"/>
      <c r="M127" s="238"/>
      <c r="N127" s="238"/>
      <c r="O127" s="238"/>
      <c r="P127" s="238"/>
      <c r="Q127" s="238"/>
      <c r="R127" s="238"/>
      <c r="S127" s="238"/>
      <c r="T127" s="238"/>
      <c r="U127" s="238"/>
      <c r="V127" s="238"/>
      <c r="W127" s="238"/>
      <c r="X127" s="238"/>
      <c r="Y127" s="238"/>
      <c r="Z127" s="238"/>
      <c r="AA127" s="238"/>
      <c r="AB127" s="238"/>
      <c r="AC127" s="238"/>
      <c r="AD127" s="238"/>
      <c r="AE127" s="238"/>
      <c r="AF127" s="238"/>
      <c r="AG127" s="238"/>
      <c r="AH127" s="238"/>
      <c r="AI127" s="238"/>
      <c r="AJ127" s="238"/>
      <c r="AK127" s="238"/>
      <c r="AL127" s="238"/>
      <c r="AM127" s="238"/>
      <c r="AN127" s="238"/>
      <c r="AO127" s="238"/>
      <c r="AP127" s="238"/>
      <c r="AQ127" s="238"/>
      <c r="AR127" s="238"/>
      <c r="AS127" s="238"/>
      <c r="AT127" s="238"/>
      <c r="AU127" s="238"/>
      <c r="AV127" s="238"/>
      <c r="AW127" s="238"/>
      <c r="AX127" s="238"/>
      <c r="AY127" s="238"/>
      <c r="AZ127" s="238"/>
      <c r="BA127" s="238"/>
      <c r="BB127" s="238"/>
      <c r="BC127" s="238"/>
      <c r="BD127" s="238"/>
      <c r="BE127" s="238"/>
      <c r="BF127" s="238"/>
      <c r="BG127" s="238"/>
      <c r="BH127" s="238"/>
      <c r="BI127" s="238"/>
      <c r="BJ127" s="238"/>
      <c r="BK127" s="238"/>
      <c r="BL127" s="238"/>
      <c r="BM127" s="238"/>
      <c r="BN127" s="238"/>
      <c r="BO127" s="238"/>
      <c r="BP127" s="238"/>
      <c r="BQ127" s="238"/>
      <c r="BR127" s="238"/>
      <c r="BS127" s="238"/>
      <c r="BT127" s="238"/>
      <c r="BU127" s="238"/>
      <c r="BV127" s="238">
        <v>88</v>
      </c>
      <c r="BW127" s="238"/>
      <c r="BX127" s="238"/>
      <c r="BY127" s="238"/>
      <c r="BZ127" s="238"/>
      <c r="CA127" s="238"/>
      <c r="CB127" s="238"/>
      <c r="CC127" s="238"/>
      <c r="CD127" s="238"/>
      <c r="CE127" s="238"/>
      <c r="CF127" s="238"/>
    </row>
    <row r="128" spans="1:84" x14ac:dyDescent="0.3">
      <c r="A128" s="246"/>
      <c r="B128" s="246"/>
      <c r="C128" s="246"/>
      <c r="D128" s="246"/>
      <c r="E128" s="238"/>
      <c r="F128" s="238"/>
      <c r="G128" s="238"/>
      <c r="H128" s="238"/>
      <c r="I128" s="238"/>
      <c r="J128" s="238"/>
      <c r="K128" s="238"/>
      <c r="L128" s="238"/>
      <c r="M128" s="238"/>
      <c r="N128" s="238"/>
      <c r="O128" s="238"/>
      <c r="P128" s="238"/>
      <c r="Q128" s="238"/>
      <c r="R128" s="238"/>
      <c r="S128" s="238"/>
      <c r="T128" s="238"/>
      <c r="U128" s="238"/>
      <c r="V128" s="238"/>
      <c r="W128" s="238"/>
      <c r="X128" s="238"/>
      <c r="Y128" s="238"/>
      <c r="Z128" s="238"/>
      <c r="AA128" s="238"/>
      <c r="AB128" s="238"/>
      <c r="AC128" s="238"/>
      <c r="AD128" s="238"/>
      <c r="AE128" s="238"/>
      <c r="AF128" s="238"/>
      <c r="AG128" s="238"/>
      <c r="AH128" s="238"/>
      <c r="AI128" s="238"/>
      <c r="AJ128" s="238"/>
      <c r="AK128" s="238"/>
      <c r="AL128" s="238"/>
      <c r="AM128" s="238"/>
      <c r="AN128" s="238"/>
      <c r="AO128" s="238"/>
      <c r="AP128" s="238"/>
      <c r="AQ128" s="238"/>
      <c r="AR128" s="238"/>
      <c r="AS128" s="238"/>
      <c r="AT128" s="238"/>
      <c r="AU128" s="238"/>
      <c r="AV128" s="238"/>
      <c r="AW128" s="238"/>
      <c r="AX128" s="238"/>
      <c r="AY128" s="238"/>
      <c r="AZ128" s="238"/>
      <c r="BA128" s="238"/>
      <c r="BB128" s="238"/>
      <c r="BC128" s="238"/>
      <c r="BD128" s="238"/>
      <c r="BE128" s="238"/>
      <c r="BF128" s="238"/>
      <c r="BG128" s="238"/>
      <c r="BH128" s="238"/>
      <c r="BI128" s="238"/>
      <c r="BJ128" s="238"/>
      <c r="BK128" s="238"/>
      <c r="BL128" s="238"/>
      <c r="BM128" s="238"/>
      <c r="BN128" s="238"/>
      <c r="BO128" s="238"/>
      <c r="BP128" s="238"/>
      <c r="BQ128" s="238"/>
      <c r="BR128" s="238"/>
      <c r="BS128" s="238"/>
      <c r="BT128" s="238"/>
      <c r="BU128" s="238"/>
      <c r="BV128" s="238"/>
      <c r="BW128" s="238">
        <v>103</v>
      </c>
      <c r="BX128" s="238"/>
      <c r="BY128" s="238"/>
      <c r="BZ128" s="238"/>
      <c r="CA128" s="238"/>
      <c r="CB128" s="238"/>
      <c r="CC128" s="238"/>
      <c r="CD128" s="238"/>
      <c r="CE128" s="238"/>
      <c r="CF128" s="238"/>
    </row>
    <row r="129" spans="1:84" x14ac:dyDescent="0.3">
      <c r="A129" s="246"/>
      <c r="B129" s="246"/>
      <c r="C129" s="246"/>
      <c r="D129" s="246"/>
      <c r="E129" s="238"/>
      <c r="F129" s="238"/>
      <c r="G129" s="238"/>
      <c r="H129" s="238"/>
      <c r="I129" s="238"/>
      <c r="J129" s="238"/>
      <c r="K129" s="238"/>
      <c r="L129" s="238"/>
      <c r="M129" s="238"/>
      <c r="N129" s="238"/>
      <c r="O129" s="238"/>
      <c r="P129" s="238"/>
      <c r="Q129" s="238"/>
      <c r="R129" s="238"/>
      <c r="S129" s="238"/>
      <c r="T129" s="238"/>
      <c r="U129" s="238"/>
      <c r="V129" s="238"/>
      <c r="W129" s="238"/>
      <c r="X129" s="238"/>
      <c r="Y129" s="238"/>
      <c r="Z129" s="238"/>
      <c r="AA129" s="238"/>
      <c r="AB129" s="238"/>
      <c r="AC129" s="238"/>
      <c r="AD129" s="238"/>
      <c r="AE129" s="238"/>
      <c r="AF129" s="238"/>
      <c r="AG129" s="238"/>
      <c r="AH129" s="238"/>
      <c r="AI129" s="238"/>
      <c r="AJ129" s="238"/>
      <c r="AK129" s="238"/>
      <c r="AL129" s="238"/>
      <c r="AM129" s="238"/>
      <c r="AN129" s="238"/>
      <c r="AO129" s="238"/>
      <c r="AP129" s="238"/>
      <c r="AQ129" s="238"/>
      <c r="AR129" s="238"/>
      <c r="AS129" s="238"/>
      <c r="AT129" s="238"/>
      <c r="AU129" s="238"/>
      <c r="AV129" s="238"/>
      <c r="AW129" s="238"/>
      <c r="AX129" s="238"/>
      <c r="AY129" s="238"/>
      <c r="AZ129" s="238"/>
      <c r="BA129" s="238"/>
      <c r="BB129" s="238"/>
      <c r="BC129" s="238"/>
      <c r="BD129" s="238"/>
      <c r="BE129" s="238"/>
      <c r="BF129" s="238"/>
      <c r="BG129" s="238"/>
      <c r="BH129" s="238"/>
      <c r="BI129" s="238"/>
      <c r="BJ129" s="238"/>
      <c r="BK129" s="238"/>
      <c r="BL129" s="238"/>
      <c r="BM129" s="238"/>
      <c r="BN129" s="238"/>
      <c r="BO129" s="238"/>
      <c r="BP129" s="238"/>
      <c r="BQ129" s="238"/>
      <c r="BR129" s="238"/>
      <c r="BS129" s="238"/>
      <c r="BT129" s="238"/>
      <c r="BU129" s="238"/>
      <c r="BV129" s="238"/>
      <c r="BW129" s="238"/>
      <c r="BX129" s="238">
        <v>87</v>
      </c>
      <c r="BY129" s="238"/>
      <c r="BZ129" s="238"/>
      <c r="CA129" s="238"/>
      <c r="CB129" s="238"/>
      <c r="CC129" s="238"/>
      <c r="CD129" s="238"/>
      <c r="CE129" s="238"/>
      <c r="CF129" s="238"/>
    </row>
    <row r="130" spans="1:84" x14ac:dyDescent="0.3">
      <c r="A130" s="246"/>
      <c r="B130" s="246"/>
      <c r="C130" s="246"/>
      <c r="D130" s="246"/>
      <c r="E130" s="238"/>
      <c r="F130" s="238"/>
      <c r="G130" s="238"/>
      <c r="H130" s="238"/>
      <c r="I130" s="238"/>
      <c r="J130" s="238"/>
      <c r="K130" s="238"/>
      <c r="L130" s="238"/>
      <c r="M130" s="238"/>
      <c r="N130" s="238"/>
      <c r="O130" s="238"/>
      <c r="P130" s="238"/>
      <c r="Q130" s="238"/>
      <c r="R130" s="238"/>
      <c r="S130" s="238"/>
      <c r="T130" s="238"/>
      <c r="U130" s="238"/>
      <c r="V130" s="238"/>
      <c r="W130" s="238"/>
      <c r="X130" s="238"/>
      <c r="Y130" s="238"/>
      <c r="Z130" s="238"/>
      <c r="AA130" s="238"/>
      <c r="AB130" s="238"/>
      <c r="AC130" s="238"/>
      <c r="AD130" s="238"/>
      <c r="AE130" s="238"/>
      <c r="AF130" s="238"/>
      <c r="AG130" s="238"/>
      <c r="AH130" s="238"/>
      <c r="AI130" s="238"/>
      <c r="AJ130" s="238"/>
      <c r="AK130" s="238"/>
      <c r="AL130" s="238"/>
      <c r="AM130" s="238"/>
      <c r="AN130" s="238"/>
      <c r="AO130" s="238"/>
      <c r="AP130" s="238"/>
      <c r="AQ130" s="238"/>
      <c r="AR130" s="238"/>
      <c r="AS130" s="238"/>
      <c r="AT130" s="238"/>
      <c r="AU130" s="238"/>
      <c r="AV130" s="238"/>
      <c r="AW130" s="238"/>
      <c r="AX130" s="238"/>
      <c r="AY130" s="238"/>
      <c r="AZ130" s="238"/>
      <c r="BA130" s="238"/>
      <c r="BB130" s="238"/>
      <c r="BC130" s="238"/>
      <c r="BD130" s="238"/>
      <c r="BE130" s="238"/>
      <c r="BF130" s="238"/>
      <c r="BG130" s="238"/>
      <c r="BH130" s="238"/>
      <c r="BI130" s="238"/>
      <c r="BJ130" s="238"/>
      <c r="BK130" s="238"/>
      <c r="BL130" s="238"/>
      <c r="BM130" s="238"/>
      <c r="BN130" s="238"/>
      <c r="BO130" s="238"/>
      <c r="BP130" s="238"/>
      <c r="BQ130" s="238"/>
      <c r="BR130" s="238"/>
      <c r="BS130" s="238"/>
      <c r="BT130" s="238"/>
      <c r="BU130" s="238"/>
      <c r="BV130" s="238"/>
      <c r="BW130" s="238"/>
      <c r="BX130" s="238"/>
      <c r="BY130" s="238">
        <v>84</v>
      </c>
      <c r="BZ130" s="238"/>
      <c r="CA130" s="238"/>
      <c r="CB130" s="238"/>
      <c r="CC130" s="238"/>
      <c r="CD130" s="238"/>
      <c r="CE130" s="238"/>
      <c r="CF130" s="238"/>
    </row>
    <row r="131" spans="1:84" x14ac:dyDescent="0.3">
      <c r="A131" s="246"/>
      <c r="B131" s="246"/>
      <c r="C131" s="246"/>
      <c r="D131" s="246"/>
      <c r="E131" s="238"/>
      <c r="F131" s="238"/>
      <c r="G131" s="238"/>
      <c r="H131" s="238"/>
      <c r="I131" s="238"/>
      <c r="J131" s="238"/>
      <c r="K131" s="238"/>
      <c r="L131" s="238"/>
      <c r="M131" s="238"/>
      <c r="N131" s="238"/>
      <c r="O131" s="238"/>
      <c r="P131" s="238"/>
      <c r="Q131" s="238"/>
      <c r="R131" s="238"/>
      <c r="S131" s="238"/>
      <c r="T131" s="238"/>
      <c r="U131" s="238"/>
      <c r="V131" s="238"/>
      <c r="W131" s="238"/>
      <c r="X131" s="238"/>
      <c r="Y131" s="238"/>
      <c r="Z131" s="238"/>
      <c r="AA131" s="238"/>
      <c r="AB131" s="238"/>
      <c r="AC131" s="238"/>
      <c r="AD131" s="238"/>
      <c r="AE131" s="238"/>
      <c r="AF131" s="238"/>
      <c r="AG131" s="238"/>
      <c r="AH131" s="238"/>
      <c r="AI131" s="238"/>
      <c r="AJ131" s="238"/>
      <c r="AK131" s="238"/>
      <c r="AL131" s="238"/>
      <c r="AM131" s="238"/>
      <c r="AN131" s="238"/>
      <c r="AO131" s="238"/>
      <c r="AP131" s="238"/>
      <c r="AQ131" s="238"/>
      <c r="AR131" s="238"/>
      <c r="AS131" s="238"/>
      <c r="AT131" s="238"/>
      <c r="AU131" s="238"/>
      <c r="AV131" s="238"/>
      <c r="AW131" s="238"/>
      <c r="AX131" s="238"/>
      <c r="AY131" s="238"/>
      <c r="AZ131" s="238"/>
      <c r="BA131" s="238"/>
      <c r="BB131" s="238"/>
      <c r="BC131" s="238"/>
      <c r="BD131" s="238"/>
      <c r="BE131" s="238"/>
      <c r="BF131" s="238"/>
      <c r="BG131" s="238"/>
      <c r="BH131" s="238"/>
      <c r="BI131" s="238"/>
      <c r="BJ131" s="238"/>
      <c r="BK131" s="238"/>
      <c r="BL131" s="238"/>
      <c r="BM131" s="238"/>
      <c r="BN131" s="238"/>
      <c r="BO131" s="238"/>
      <c r="BP131" s="238"/>
      <c r="BQ131" s="238"/>
      <c r="BR131" s="238"/>
      <c r="BS131" s="238"/>
      <c r="BT131" s="238"/>
      <c r="BU131" s="238"/>
      <c r="BV131" s="238"/>
      <c r="BW131" s="238"/>
      <c r="BX131" s="238"/>
      <c r="BY131" s="238"/>
      <c r="BZ131" s="238">
        <v>118</v>
      </c>
      <c r="CA131" s="238"/>
      <c r="CB131" s="238"/>
      <c r="CC131" s="238"/>
      <c r="CD131" s="238"/>
      <c r="CE131" s="238"/>
      <c r="CF131" s="238"/>
    </row>
    <row r="132" spans="1:84" x14ac:dyDescent="0.3">
      <c r="A132" s="246"/>
      <c r="B132" s="246"/>
      <c r="C132" s="246"/>
      <c r="D132" s="246"/>
      <c r="E132" s="238"/>
      <c r="F132" s="238"/>
      <c r="G132" s="238"/>
      <c r="H132" s="238"/>
      <c r="I132" s="238"/>
      <c r="J132" s="238"/>
      <c r="K132" s="238"/>
      <c r="L132" s="238"/>
      <c r="M132" s="238"/>
      <c r="N132" s="238"/>
      <c r="O132" s="238"/>
      <c r="P132" s="238"/>
      <c r="Q132" s="238"/>
      <c r="R132" s="238"/>
      <c r="S132" s="238"/>
      <c r="T132" s="238"/>
      <c r="U132" s="238"/>
      <c r="V132" s="238"/>
      <c r="W132" s="238"/>
      <c r="X132" s="238"/>
      <c r="Y132" s="238"/>
      <c r="Z132" s="238"/>
      <c r="AA132" s="238"/>
      <c r="AB132" s="238"/>
      <c r="AC132" s="238"/>
      <c r="AD132" s="238"/>
      <c r="AE132" s="238"/>
      <c r="AF132" s="238"/>
      <c r="AG132" s="238"/>
      <c r="AH132" s="238"/>
      <c r="AI132" s="238"/>
      <c r="AJ132" s="238"/>
      <c r="AK132" s="238"/>
      <c r="AL132" s="238"/>
      <c r="AM132" s="238"/>
      <c r="AN132" s="238"/>
      <c r="AO132" s="238"/>
      <c r="AP132" s="238"/>
      <c r="AQ132" s="238"/>
      <c r="AR132" s="238"/>
      <c r="AS132" s="238"/>
      <c r="AT132" s="238"/>
      <c r="AU132" s="238"/>
      <c r="AV132" s="238"/>
      <c r="AW132" s="238"/>
      <c r="AX132" s="238"/>
      <c r="AY132" s="238"/>
      <c r="AZ132" s="238"/>
      <c r="BA132" s="238"/>
      <c r="BB132" s="238"/>
      <c r="BC132" s="238"/>
      <c r="BD132" s="238"/>
      <c r="BE132" s="238"/>
      <c r="BF132" s="238"/>
      <c r="BG132" s="238"/>
      <c r="BH132" s="238"/>
      <c r="BI132" s="238"/>
      <c r="BJ132" s="238"/>
      <c r="BK132" s="238"/>
      <c r="BL132" s="238"/>
      <c r="BM132" s="238"/>
      <c r="BN132" s="238"/>
      <c r="BO132" s="238"/>
      <c r="BP132" s="238"/>
      <c r="BQ132" s="238"/>
      <c r="BR132" s="238"/>
      <c r="BS132" s="238"/>
      <c r="BT132" s="238"/>
      <c r="BU132" s="238"/>
      <c r="BV132" s="238"/>
      <c r="BW132" s="238"/>
      <c r="BX132" s="238"/>
      <c r="BY132" s="238"/>
      <c r="BZ132" s="238"/>
      <c r="CA132" s="238">
        <v>98</v>
      </c>
      <c r="CB132" s="238"/>
      <c r="CC132" s="238"/>
      <c r="CD132" s="238"/>
      <c r="CE132" s="238"/>
      <c r="CF132" s="238"/>
    </row>
    <row r="133" spans="1:84" x14ac:dyDescent="0.3">
      <c r="A133" s="246"/>
      <c r="B133" s="246"/>
      <c r="C133" s="246"/>
      <c r="D133" s="246"/>
      <c r="E133" s="238"/>
      <c r="F133" s="238"/>
      <c r="G133" s="238"/>
      <c r="H133" s="238"/>
      <c r="I133" s="238"/>
      <c r="J133" s="238"/>
      <c r="K133" s="238"/>
      <c r="L133" s="238"/>
      <c r="M133" s="238"/>
      <c r="N133" s="238"/>
      <c r="O133" s="238"/>
      <c r="P133" s="238"/>
      <c r="Q133" s="238"/>
      <c r="R133" s="238"/>
      <c r="S133" s="238"/>
      <c r="T133" s="238"/>
      <c r="U133" s="238"/>
      <c r="V133" s="238"/>
      <c r="W133" s="238"/>
      <c r="X133" s="238"/>
      <c r="Y133" s="238"/>
      <c r="Z133" s="238"/>
      <c r="AA133" s="238"/>
      <c r="AB133" s="238"/>
      <c r="AC133" s="238"/>
      <c r="AD133" s="238"/>
      <c r="AE133" s="238"/>
      <c r="AF133" s="238"/>
      <c r="AG133" s="238"/>
      <c r="AH133" s="238"/>
      <c r="AI133" s="238"/>
      <c r="AJ133" s="238"/>
      <c r="AK133" s="238"/>
      <c r="AL133" s="238"/>
      <c r="AM133" s="238"/>
      <c r="AN133" s="238"/>
      <c r="AO133" s="238"/>
      <c r="AP133" s="238"/>
      <c r="AQ133" s="238"/>
      <c r="AR133" s="238"/>
      <c r="AS133" s="238"/>
      <c r="AT133" s="238"/>
      <c r="AU133" s="238"/>
      <c r="AV133" s="238"/>
      <c r="AW133" s="238"/>
      <c r="AX133" s="238"/>
      <c r="AY133" s="238"/>
      <c r="AZ133" s="238"/>
      <c r="BA133" s="238"/>
      <c r="BB133" s="238"/>
      <c r="BC133" s="238"/>
      <c r="BD133" s="238"/>
      <c r="BE133" s="238"/>
      <c r="BF133" s="238"/>
      <c r="BG133" s="238"/>
      <c r="BH133" s="238"/>
      <c r="BI133" s="238"/>
      <c r="BJ133" s="238"/>
      <c r="BK133" s="238"/>
      <c r="BL133" s="238"/>
      <c r="BM133" s="238"/>
      <c r="BN133" s="238"/>
      <c r="BO133" s="238"/>
      <c r="BP133" s="238"/>
      <c r="BQ133" s="238"/>
      <c r="BR133" s="238"/>
      <c r="BS133" s="238"/>
      <c r="BT133" s="238"/>
      <c r="BU133" s="238"/>
      <c r="BV133" s="238"/>
      <c r="BW133" s="238"/>
      <c r="BX133" s="238"/>
      <c r="BY133" s="238"/>
      <c r="BZ133" s="238"/>
      <c r="CA133" s="238"/>
      <c r="CB133" s="238">
        <v>93</v>
      </c>
      <c r="CC133" s="238"/>
      <c r="CD133" s="238"/>
      <c r="CE133" s="238"/>
      <c r="CF133" s="238"/>
    </row>
    <row r="134" spans="1:84" x14ac:dyDescent="0.3">
      <c r="A134" s="246"/>
      <c r="B134" s="246"/>
      <c r="C134" s="246"/>
      <c r="D134" s="246"/>
      <c r="E134" s="238"/>
      <c r="F134" s="238"/>
      <c r="G134" s="238"/>
      <c r="H134" s="238"/>
      <c r="I134" s="238"/>
      <c r="J134" s="238"/>
      <c r="K134" s="238"/>
      <c r="L134" s="238"/>
      <c r="M134" s="238"/>
      <c r="N134" s="238"/>
      <c r="O134" s="238"/>
      <c r="P134" s="238"/>
      <c r="Q134" s="238"/>
      <c r="R134" s="238"/>
      <c r="S134" s="238"/>
      <c r="T134" s="238"/>
      <c r="U134" s="238"/>
      <c r="V134" s="238"/>
      <c r="W134" s="238"/>
      <c r="X134" s="238"/>
      <c r="Y134" s="238"/>
      <c r="Z134" s="238"/>
      <c r="AA134" s="238"/>
      <c r="AB134" s="238"/>
      <c r="AC134" s="238"/>
      <c r="AD134" s="238"/>
      <c r="AE134" s="238"/>
      <c r="AF134" s="238"/>
      <c r="AG134" s="238"/>
      <c r="AH134" s="238"/>
      <c r="AI134" s="238"/>
      <c r="AJ134" s="238"/>
      <c r="AK134" s="238"/>
      <c r="AL134" s="238"/>
      <c r="AM134" s="238"/>
      <c r="AN134" s="238"/>
      <c r="AO134" s="238"/>
      <c r="AP134" s="238"/>
      <c r="AQ134" s="238"/>
      <c r="AR134" s="238"/>
      <c r="AS134" s="238"/>
      <c r="AT134" s="238"/>
      <c r="AU134" s="238"/>
      <c r="AV134" s="238"/>
      <c r="AW134" s="238"/>
      <c r="AX134" s="238"/>
      <c r="AY134" s="238"/>
      <c r="AZ134" s="238"/>
      <c r="BA134" s="238"/>
      <c r="BB134" s="238"/>
      <c r="BC134" s="238"/>
      <c r="BD134" s="238"/>
      <c r="BE134" s="238"/>
      <c r="BF134" s="238"/>
      <c r="BG134" s="238"/>
      <c r="BH134" s="238"/>
      <c r="BI134" s="238"/>
      <c r="BJ134" s="238"/>
      <c r="BK134" s="238"/>
      <c r="BL134" s="238"/>
      <c r="BM134" s="238"/>
      <c r="BN134" s="238"/>
      <c r="BO134" s="238"/>
      <c r="BP134" s="238"/>
      <c r="BQ134" s="238"/>
      <c r="BR134" s="238"/>
      <c r="BS134" s="238"/>
      <c r="BT134" s="238"/>
      <c r="BU134" s="238"/>
      <c r="BV134" s="238"/>
      <c r="BW134" s="238"/>
      <c r="BX134" s="238"/>
      <c r="BY134" s="238"/>
      <c r="BZ134" s="238"/>
      <c r="CA134" s="238"/>
      <c r="CB134" s="238"/>
      <c r="CC134" s="238">
        <v>109</v>
      </c>
      <c r="CD134" s="238"/>
      <c r="CE134" s="238"/>
      <c r="CF134" s="238"/>
    </row>
    <row r="135" spans="1:84" x14ac:dyDescent="0.3">
      <c r="A135" s="246"/>
      <c r="B135" s="246"/>
      <c r="C135" s="246"/>
      <c r="D135" s="246"/>
      <c r="E135" s="238"/>
      <c r="F135" s="238"/>
      <c r="G135" s="238"/>
      <c r="H135" s="238"/>
      <c r="I135" s="238"/>
      <c r="J135" s="238"/>
      <c r="K135" s="238"/>
      <c r="L135" s="238"/>
      <c r="M135" s="238"/>
      <c r="N135" s="238"/>
      <c r="O135" s="238"/>
      <c r="P135" s="238"/>
      <c r="Q135" s="238"/>
      <c r="R135" s="238"/>
      <c r="S135" s="238"/>
      <c r="T135" s="238"/>
      <c r="U135" s="238"/>
      <c r="V135" s="238"/>
      <c r="W135" s="238"/>
      <c r="X135" s="238"/>
      <c r="Y135" s="238"/>
      <c r="Z135" s="238"/>
      <c r="AA135" s="238"/>
      <c r="AB135" s="238"/>
      <c r="AC135" s="238"/>
      <c r="AD135" s="238"/>
      <c r="AE135" s="238"/>
      <c r="AF135" s="238"/>
      <c r="AG135" s="238"/>
      <c r="AH135" s="238"/>
      <c r="AI135" s="238"/>
      <c r="AJ135" s="238"/>
      <c r="AK135" s="238"/>
      <c r="AL135" s="238"/>
      <c r="AM135" s="238"/>
      <c r="AN135" s="238"/>
      <c r="AO135" s="238"/>
      <c r="AP135" s="238"/>
      <c r="AQ135" s="238"/>
      <c r="AR135" s="238"/>
      <c r="AS135" s="238"/>
      <c r="AT135" s="238"/>
      <c r="AU135" s="238"/>
      <c r="AV135" s="238"/>
      <c r="AW135" s="238"/>
      <c r="AX135" s="238"/>
      <c r="AY135" s="238"/>
      <c r="AZ135" s="238"/>
      <c r="BA135" s="238"/>
      <c r="BB135" s="238"/>
      <c r="BC135" s="238"/>
      <c r="BD135" s="238"/>
      <c r="BE135" s="238"/>
      <c r="BF135" s="238"/>
      <c r="BG135" s="238"/>
      <c r="BH135" s="238"/>
      <c r="BI135" s="238"/>
      <c r="BJ135" s="238"/>
      <c r="BK135" s="238"/>
      <c r="BL135" s="238"/>
      <c r="BM135" s="238"/>
      <c r="BN135" s="238"/>
      <c r="BO135" s="238"/>
      <c r="BP135" s="238"/>
      <c r="BQ135" s="238"/>
      <c r="BR135" s="238"/>
      <c r="BS135" s="238"/>
      <c r="BT135" s="238"/>
      <c r="BU135" s="238"/>
      <c r="BV135" s="238"/>
      <c r="BW135" s="238"/>
      <c r="BX135" s="238"/>
      <c r="BY135" s="238"/>
      <c r="BZ135" s="238"/>
      <c r="CA135" s="238"/>
      <c r="CB135" s="238"/>
      <c r="CC135" s="238"/>
      <c r="CD135" s="238">
        <v>97</v>
      </c>
      <c r="CE135" s="238"/>
      <c r="CF135" s="238"/>
    </row>
    <row r="136" spans="1:84" x14ac:dyDescent="0.3">
      <c r="A136" s="246"/>
      <c r="B136" s="246"/>
      <c r="C136" s="246"/>
      <c r="D136" s="246"/>
      <c r="E136" s="238"/>
      <c r="F136" s="238"/>
      <c r="G136" s="238"/>
      <c r="H136" s="238"/>
      <c r="I136" s="238"/>
      <c r="J136" s="238"/>
      <c r="K136" s="238"/>
      <c r="L136" s="238"/>
      <c r="M136" s="238"/>
      <c r="N136" s="238"/>
      <c r="O136" s="238"/>
      <c r="P136" s="238"/>
      <c r="Q136" s="238"/>
      <c r="R136" s="238"/>
      <c r="S136" s="238"/>
      <c r="T136" s="238"/>
      <c r="U136" s="238"/>
      <c r="V136" s="238"/>
      <c r="W136" s="238"/>
      <c r="X136" s="238"/>
      <c r="Y136" s="238"/>
      <c r="Z136" s="238"/>
      <c r="AA136" s="238"/>
      <c r="AB136" s="238"/>
      <c r="AC136" s="238"/>
      <c r="AD136" s="238"/>
      <c r="AE136" s="238"/>
      <c r="AF136" s="238"/>
      <c r="AG136" s="238"/>
      <c r="AH136" s="238"/>
      <c r="AI136" s="238"/>
      <c r="AJ136" s="238"/>
      <c r="AK136" s="238"/>
      <c r="AL136" s="238"/>
      <c r="AM136" s="238"/>
      <c r="AN136" s="238"/>
      <c r="AO136" s="238"/>
      <c r="AP136" s="238"/>
      <c r="AQ136" s="238"/>
      <c r="AR136" s="238"/>
      <c r="AS136" s="238"/>
      <c r="AT136" s="238"/>
      <c r="AU136" s="238"/>
      <c r="AV136" s="238"/>
      <c r="AW136" s="238"/>
      <c r="AX136" s="238"/>
      <c r="AY136" s="238"/>
      <c r="AZ136" s="238"/>
      <c r="BA136" s="238"/>
      <c r="BB136" s="238"/>
      <c r="BC136" s="238"/>
      <c r="BD136" s="238"/>
      <c r="BE136" s="238"/>
      <c r="BF136" s="238"/>
      <c r="BG136" s="238"/>
      <c r="BH136" s="238"/>
      <c r="BI136" s="238"/>
      <c r="BJ136" s="238"/>
      <c r="BK136" s="238"/>
      <c r="BL136" s="238"/>
      <c r="BM136" s="238"/>
      <c r="BN136" s="238"/>
      <c r="BO136" s="238"/>
      <c r="BP136" s="238"/>
      <c r="BQ136" s="238"/>
      <c r="BR136" s="238"/>
      <c r="BS136" s="238"/>
      <c r="BT136" s="238"/>
      <c r="BU136" s="238"/>
      <c r="BV136" s="238"/>
      <c r="BW136" s="238"/>
      <c r="BX136" s="238"/>
      <c r="BY136" s="238"/>
      <c r="BZ136" s="238"/>
      <c r="CA136" s="238"/>
      <c r="CB136" s="238"/>
      <c r="CC136" s="238"/>
      <c r="CD136" s="238"/>
      <c r="CE136" s="238">
        <v>100</v>
      </c>
      <c r="CF136" s="238"/>
    </row>
    <row r="137" spans="1:84" x14ac:dyDescent="0.3">
      <c r="A137" s="246"/>
      <c r="B137" s="246"/>
      <c r="C137" s="246"/>
      <c r="D137" s="246"/>
      <c r="E137" s="238"/>
      <c r="F137" s="238"/>
      <c r="G137" s="238"/>
      <c r="H137" s="238"/>
      <c r="I137" s="238"/>
      <c r="J137" s="238"/>
      <c r="K137" s="238"/>
      <c r="L137" s="238"/>
      <c r="M137" s="238"/>
      <c r="N137" s="238"/>
      <c r="O137" s="238"/>
      <c r="P137" s="238"/>
      <c r="Q137" s="238"/>
      <c r="R137" s="238"/>
      <c r="S137" s="238"/>
      <c r="T137" s="238"/>
      <c r="U137" s="238"/>
      <c r="V137" s="238"/>
      <c r="W137" s="238"/>
      <c r="X137" s="238"/>
      <c r="Y137" s="238"/>
      <c r="Z137" s="238"/>
      <c r="AA137" s="238"/>
      <c r="AB137" s="238"/>
      <c r="AC137" s="238"/>
      <c r="AD137" s="238"/>
      <c r="AE137" s="238"/>
      <c r="AF137" s="238"/>
      <c r="AG137" s="238"/>
      <c r="AH137" s="238"/>
      <c r="AI137" s="238"/>
      <c r="AJ137" s="238"/>
      <c r="AK137" s="238"/>
      <c r="AL137" s="238"/>
      <c r="AM137" s="238"/>
      <c r="AN137" s="238"/>
      <c r="AO137" s="238"/>
      <c r="AP137" s="238"/>
      <c r="AQ137" s="238"/>
      <c r="AR137" s="238"/>
      <c r="AS137" s="238"/>
      <c r="AT137" s="238"/>
      <c r="AU137" s="238"/>
      <c r="AV137" s="238"/>
      <c r="AW137" s="238"/>
      <c r="AX137" s="238"/>
      <c r="AY137" s="238"/>
      <c r="AZ137" s="238"/>
      <c r="BA137" s="238"/>
      <c r="BB137" s="238"/>
      <c r="BC137" s="238"/>
      <c r="BD137" s="238"/>
      <c r="BE137" s="238"/>
      <c r="BF137" s="238"/>
      <c r="BG137" s="238"/>
      <c r="BH137" s="238"/>
      <c r="BI137" s="238"/>
      <c r="BJ137" s="238"/>
      <c r="BK137" s="238"/>
      <c r="BL137" s="238"/>
      <c r="BM137" s="238"/>
      <c r="BN137" s="238"/>
      <c r="BO137" s="238"/>
      <c r="BP137" s="238"/>
      <c r="BQ137" s="238"/>
      <c r="BR137" s="238"/>
      <c r="BS137" s="238"/>
      <c r="BT137" s="238"/>
      <c r="BU137" s="238"/>
      <c r="BV137" s="238"/>
      <c r="BW137" s="238"/>
      <c r="BX137" s="238"/>
      <c r="BY137" s="238"/>
      <c r="BZ137" s="238"/>
      <c r="CA137" s="238"/>
      <c r="CB137" s="238"/>
      <c r="CC137" s="238"/>
      <c r="CD137" s="238"/>
      <c r="CE137" s="238"/>
      <c r="CF137" s="238">
        <v>104</v>
      </c>
    </row>
    <row r="138" spans="1:84" x14ac:dyDescent="0.3">
      <c r="A138" s="246"/>
      <c r="B138" s="246"/>
      <c r="C138" s="246"/>
      <c r="D138" s="246"/>
      <c r="E138" s="246"/>
      <c r="F138" s="246"/>
      <c r="G138" s="246"/>
      <c r="H138" s="246"/>
      <c r="I138" s="246"/>
      <c r="J138" s="246"/>
      <c r="K138" s="246"/>
      <c r="L138" s="246"/>
      <c r="M138" s="246"/>
      <c r="N138" s="246"/>
      <c r="O138" s="246"/>
      <c r="P138" s="238">
        <v>127</v>
      </c>
      <c r="Q138" s="246"/>
      <c r="R138" s="246"/>
      <c r="S138" s="246"/>
      <c r="T138" s="246"/>
      <c r="U138" s="246"/>
      <c r="V138" s="246"/>
      <c r="W138" s="246"/>
      <c r="X138" s="246"/>
      <c r="AH138" s="246"/>
      <c r="AI138" s="246"/>
      <c r="AJ138" s="246"/>
      <c r="AK138" s="246"/>
      <c r="AL138" s="246"/>
      <c r="AM138" s="246"/>
      <c r="AN138" s="246"/>
      <c r="AO138" s="246"/>
      <c r="AP138" s="246"/>
      <c r="AQ138" s="246"/>
      <c r="AR138" s="246"/>
      <c r="AS138" s="246"/>
      <c r="AT138" s="246"/>
      <c r="AU138" s="246"/>
      <c r="AV138" s="246"/>
      <c r="AW138" s="246"/>
      <c r="AX138" s="246"/>
      <c r="AY138" s="246"/>
      <c r="AZ138" s="246"/>
      <c r="BA138" s="246"/>
      <c r="BB138" s="246"/>
      <c r="BC138" s="246"/>
      <c r="BD138" s="246"/>
      <c r="BE138" s="246"/>
    </row>
    <row r="139" spans="1:84" x14ac:dyDescent="0.3">
      <c r="A139" s="246"/>
      <c r="B139" s="246"/>
      <c r="C139" s="246"/>
      <c r="D139" s="246"/>
      <c r="E139" s="246"/>
      <c r="F139" s="246"/>
      <c r="G139" s="246"/>
      <c r="H139" s="246"/>
      <c r="I139" s="246"/>
      <c r="J139" s="246"/>
      <c r="K139" s="246"/>
      <c r="L139" s="246"/>
      <c r="M139" s="246"/>
      <c r="N139" s="246"/>
      <c r="O139" s="246"/>
      <c r="P139" s="246"/>
      <c r="Q139" s="246"/>
      <c r="R139" s="246"/>
      <c r="S139" s="246"/>
      <c r="T139" s="246"/>
      <c r="U139" s="246"/>
      <c r="V139" s="246"/>
      <c r="W139" s="246"/>
      <c r="X139" s="246"/>
      <c r="AH139" s="246"/>
      <c r="AI139" s="246"/>
      <c r="AJ139" s="246"/>
      <c r="AK139" s="246"/>
      <c r="AL139" s="246"/>
      <c r="AM139" s="246"/>
      <c r="AN139" s="246"/>
      <c r="AO139" s="246"/>
      <c r="AP139" s="246"/>
      <c r="AQ139" s="246"/>
      <c r="AR139" s="246"/>
      <c r="AS139" s="246"/>
      <c r="AT139" s="246"/>
      <c r="AU139" s="246"/>
      <c r="AV139" s="246"/>
      <c r="AW139" s="246"/>
      <c r="AX139" s="246"/>
      <c r="AY139" s="246"/>
      <c r="AZ139" s="246"/>
      <c r="BA139" s="246"/>
      <c r="BB139" s="246"/>
      <c r="BC139" s="246"/>
      <c r="BD139" s="246"/>
      <c r="BE139" s="246"/>
    </row>
    <row r="140" spans="1:84" x14ac:dyDescent="0.3">
      <c r="A140" s="246"/>
      <c r="B140" s="246"/>
      <c r="C140" s="246"/>
      <c r="D140" s="246"/>
      <c r="E140" s="246"/>
      <c r="F140" s="246"/>
      <c r="G140" s="246"/>
      <c r="H140" s="246"/>
      <c r="I140" s="246"/>
      <c r="J140" s="246"/>
      <c r="K140" s="246"/>
      <c r="L140" s="246"/>
      <c r="M140" s="246"/>
      <c r="N140" s="246"/>
      <c r="O140" s="246"/>
      <c r="P140" s="246"/>
      <c r="Q140" s="246"/>
      <c r="R140" s="246"/>
      <c r="S140" s="246"/>
      <c r="T140" s="246"/>
      <c r="U140" s="246"/>
      <c r="V140" s="246"/>
      <c r="W140" s="246"/>
      <c r="X140" s="246"/>
      <c r="AH140" s="246"/>
      <c r="AI140" s="246"/>
      <c r="AJ140" s="246"/>
      <c r="AK140" s="246"/>
      <c r="AL140" s="246"/>
      <c r="AM140" s="246"/>
      <c r="AN140" s="246"/>
      <c r="AO140" s="246"/>
      <c r="AP140" s="246"/>
      <c r="AQ140" s="246"/>
      <c r="AR140" s="246"/>
      <c r="AS140" s="246"/>
      <c r="AT140" s="246"/>
      <c r="AU140" s="246"/>
      <c r="AV140" s="246"/>
      <c r="AW140" s="246"/>
      <c r="AX140" s="246"/>
      <c r="AY140" s="246"/>
      <c r="AZ140" s="246"/>
      <c r="BA140" s="246"/>
      <c r="BB140" s="246"/>
      <c r="BC140" s="246"/>
      <c r="BD140" s="246"/>
      <c r="BE140" s="246"/>
    </row>
    <row r="141" spans="1:84" x14ac:dyDescent="0.3">
      <c r="A141" s="246"/>
      <c r="B141" s="246"/>
      <c r="C141" s="246"/>
      <c r="D141" s="246"/>
      <c r="E141" s="246"/>
      <c r="F141" s="246"/>
      <c r="G141" s="246"/>
      <c r="H141" s="246"/>
      <c r="I141" s="246"/>
      <c r="J141" s="246"/>
      <c r="K141" s="246"/>
      <c r="L141" s="246"/>
      <c r="M141" s="246"/>
      <c r="N141" s="246"/>
      <c r="O141" s="246"/>
      <c r="P141" s="246"/>
      <c r="Q141" s="246"/>
      <c r="R141" s="246"/>
      <c r="S141" s="246"/>
      <c r="T141" s="246"/>
      <c r="U141" s="246"/>
      <c r="V141" s="246"/>
      <c r="W141" s="246"/>
      <c r="X141" s="246"/>
      <c r="AH141" s="246"/>
      <c r="AI141" s="246"/>
      <c r="AJ141" s="246"/>
      <c r="AK141" s="246"/>
      <c r="AL141" s="246"/>
      <c r="AM141" s="246"/>
      <c r="AN141" s="246"/>
      <c r="AO141" s="246"/>
      <c r="AP141" s="246"/>
      <c r="AQ141" s="246"/>
      <c r="AR141" s="246"/>
      <c r="AS141" s="246"/>
      <c r="AT141" s="246"/>
      <c r="AU141" s="246"/>
      <c r="AV141" s="246"/>
      <c r="AW141" s="246"/>
      <c r="AX141" s="246"/>
      <c r="AY141" s="246"/>
      <c r="AZ141" s="246"/>
      <c r="BA141" s="246"/>
      <c r="BB141" s="246"/>
      <c r="BC141" s="246"/>
      <c r="BD141" s="246"/>
      <c r="BE141" s="246"/>
    </row>
    <row r="142" spans="1:84" x14ac:dyDescent="0.3">
      <c r="A142" s="246"/>
      <c r="B142" s="246"/>
      <c r="C142" s="246"/>
      <c r="D142" s="246"/>
      <c r="E142" s="246"/>
      <c r="F142" s="246"/>
      <c r="G142" s="246"/>
      <c r="H142" s="246"/>
      <c r="I142" s="246"/>
      <c r="J142" s="246"/>
      <c r="K142" s="246"/>
      <c r="L142" s="246"/>
      <c r="M142" s="246"/>
      <c r="N142" s="246"/>
      <c r="O142" s="246"/>
      <c r="P142" s="246"/>
      <c r="Q142" s="246"/>
      <c r="R142" s="246"/>
      <c r="S142" s="246"/>
      <c r="T142" s="246"/>
      <c r="U142" s="246"/>
      <c r="V142" s="246"/>
      <c r="W142" s="246"/>
      <c r="X142" s="246"/>
      <c r="AH142" s="246"/>
      <c r="AI142" s="246"/>
      <c r="AJ142" s="246"/>
      <c r="AK142" s="246"/>
      <c r="AL142" s="246"/>
      <c r="AM142" s="246"/>
      <c r="AN142" s="246"/>
      <c r="AO142" s="246"/>
      <c r="AP142" s="246"/>
      <c r="AQ142" s="246"/>
      <c r="AR142" s="246"/>
      <c r="AS142" s="246"/>
      <c r="AT142" s="246"/>
      <c r="AU142" s="246"/>
      <c r="AV142" s="246"/>
      <c r="AW142" s="246"/>
      <c r="AX142" s="246"/>
      <c r="AY142" s="246"/>
      <c r="AZ142" s="246"/>
      <c r="BA142" s="246"/>
      <c r="BB142" s="246"/>
      <c r="BC142" s="246"/>
      <c r="BD142" s="246"/>
      <c r="BE142" s="246"/>
    </row>
    <row r="143" spans="1:84" x14ac:dyDescent="0.3">
      <c r="A143" s="246"/>
      <c r="B143" s="246"/>
      <c r="C143" s="246"/>
      <c r="D143" s="246"/>
      <c r="E143" s="246"/>
      <c r="F143" s="246"/>
      <c r="G143" s="246"/>
      <c r="H143" s="246"/>
      <c r="I143" s="246"/>
      <c r="J143" s="246"/>
      <c r="K143" s="246"/>
      <c r="L143" s="246"/>
      <c r="M143" s="246"/>
      <c r="N143" s="246"/>
      <c r="O143" s="246"/>
      <c r="P143" s="246"/>
      <c r="Q143" s="246"/>
      <c r="R143" s="246"/>
      <c r="S143" s="246"/>
      <c r="T143" s="246"/>
      <c r="U143" s="246"/>
      <c r="V143" s="246"/>
      <c r="W143" s="246"/>
      <c r="X143" s="246"/>
      <c r="AH143" s="246"/>
      <c r="AI143" s="246"/>
      <c r="AJ143" s="246"/>
      <c r="AK143" s="246"/>
      <c r="AL143" s="246"/>
      <c r="AM143" s="246"/>
      <c r="AN143" s="246"/>
      <c r="AO143" s="246"/>
      <c r="AP143" s="246"/>
      <c r="AQ143" s="246"/>
      <c r="AR143" s="246"/>
      <c r="AS143" s="246"/>
      <c r="AT143" s="246"/>
      <c r="AU143" s="246"/>
      <c r="AV143" s="246"/>
      <c r="AW143" s="246"/>
      <c r="AX143" s="246"/>
      <c r="AY143" s="246"/>
      <c r="AZ143" s="246"/>
      <c r="BA143" s="246"/>
      <c r="BB143" s="246"/>
      <c r="BC143" s="246"/>
      <c r="BD143" s="246"/>
      <c r="BE143" s="246"/>
    </row>
    <row r="144" spans="1:84" x14ac:dyDescent="0.3">
      <c r="A144" s="246"/>
      <c r="B144" s="246"/>
      <c r="C144" s="246"/>
      <c r="D144" s="246"/>
      <c r="E144" s="246"/>
      <c r="F144" s="246"/>
      <c r="G144" s="246"/>
      <c r="H144" s="246"/>
      <c r="I144" s="246"/>
      <c r="J144" s="246"/>
      <c r="K144" s="246"/>
      <c r="L144" s="246"/>
      <c r="M144" s="246"/>
      <c r="N144" s="246"/>
      <c r="O144" s="246"/>
      <c r="P144" s="246"/>
      <c r="Q144" s="246"/>
      <c r="R144" s="246"/>
      <c r="S144" s="246"/>
      <c r="T144" s="246"/>
      <c r="U144" s="246"/>
      <c r="V144" s="246"/>
      <c r="W144" s="246"/>
      <c r="X144" s="246"/>
      <c r="AH144" s="246"/>
      <c r="AI144" s="246"/>
      <c r="AJ144" s="246"/>
      <c r="AK144" s="246"/>
      <c r="AL144" s="246"/>
      <c r="AM144" s="246"/>
      <c r="AN144" s="246"/>
      <c r="AO144" s="246"/>
      <c r="AP144" s="246"/>
      <c r="AQ144" s="246"/>
      <c r="AR144" s="246"/>
      <c r="AS144" s="246"/>
      <c r="AT144" s="246"/>
      <c r="AU144" s="246"/>
      <c r="AV144" s="246"/>
      <c r="AW144" s="246"/>
      <c r="AX144" s="246"/>
      <c r="AY144" s="246"/>
      <c r="AZ144" s="246"/>
      <c r="BA144" s="246"/>
      <c r="BB144" s="246"/>
      <c r="BC144" s="246"/>
      <c r="BD144" s="246"/>
      <c r="BE144" s="246"/>
    </row>
    <row r="145" spans="1:57" x14ac:dyDescent="0.3">
      <c r="A145" s="246"/>
      <c r="B145" s="246"/>
      <c r="C145" s="246"/>
      <c r="D145" s="246"/>
      <c r="E145" s="246"/>
      <c r="F145" s="246"/>
      <c r="G145" s="246"/>
      <c r="H145" s="246"/>
      <c r="I145" s="246"/>
      <c r="J145" s="246"/>
      <c r="K145" s="246"/>
      <c r="L145" s="246"/>
      <c r="M145" s="246"/>
      <c r="N145" s="246"/>
      <c r="O145" s="246"/>
      <c r="P145" s="246"/>
      <c r="Q145" s="246"/>
      <c r="R145" s="246"/>
      <c r="S145" s="246"/>
      <c r="T145" s="246"/>
      <c r="U145" s="246"/>
      <c r="V145" s="246"/>
      <c r="W145" s="246"/>
      <c r="X145" s="246"/>
      <c r="AH145" s="246"/>
      <c r="AI145" s="246"/>
      <c r="AJ145" s="246"/>
      <c r="AK145" s="246"/>
      <c r="AL145" s="246"/>
      <c r="AM145" s="246"/>
      <c r="AN145" s="246"/>
      <c r="AO145" s="246"/>
      <c r="AP145" s="246"/>
      <c r="AQ145" s="246"/>
      <c r="AR145" s="246"/>
      <c r="AS145" s="246"/>
      <c r="AT145" s="246"/>
      <c r="AU145" s="246"/>
      <c r="AV145" s="246"/>
      <c r="AW145" s="246"/>
      <c r="AX145" s="246"/>
      <c r="AY145" s="246"/>
      <c r="AZ145" s="246"/>
      <c r="BA145" s="246"/>
      <c r="BB145" s="246"/>
      <c r="BC145" s="246"/>
      <c r="BD145" s="246"/>
      <c r="BE145" s="246"/>
    </row>
    <row r="146" spans="1:57" x14ac:dyDescent="0.3">
      <c r="A146" s="246"/>
      <c r="B146" s="246"/>
      <c r="C146" s="246"/>
      <c r="D146" s="246"/>
      <c r="E146" s="246"/>
      <c r="F146" s="246"/>
      <c r="G146" s="246"/>
      <c r="H146" s="246"/>
      <c r="I146" s="246"/>
      <c r="J146" s="246"/>
      <c r="K146" s="246"/>
      <c r="L146" s="246"/>
      <c r="M146" s="246"/>
      <c r="N146" s="246"/>
      <c r="O146" s="246"/>
      <c r="P146" s="246"/>
      <c r="Q146" s="246"/>
      <c r="R146" s="246"/>
      <c r="S146" s="246"/>
      <c r="T146" s="246"/>
      <c r="U146" s="246"/>
      <c r="V146" s="246"/>
      <c r="W146" s="246"/>
      <c r="X146" s="246"/>
      <c r="AH146" s="246"/>
      <c r="AI146" s="246"/>
      <c r="AJ146" s="246"/>
      <c r="AK146" s="246"/>
      <c r="AL146" s="246"/>
      <c r="AM146" s="246"/>
      <c r="AN146" s="246"/>
      <c r="AO146" s="246"/>
      <c r="AP146" s="246"/>
      <c r="AQ146" s="246"/>
      <c r="AR146" s="246"/>
      <c r="AS146" s="246"/>
      <c r="AT146" s="246"/>
      <c r="AU146" s="246"/>
      <c r="AV146" s="246"/>
      <c r="AW146" s="246"/>
      <c r="AX146" s="246"/>
      <c r="AY146" s="246"/>
      <c r="AZ146" s="246"/>
      <c r="BA146" s="246"/>
      <c r="BB146" s="246"/>
      <c r="BC146" s="246"/>
      <c r="BD146" s="246"/>
      <c r="BE146" s="246"/>
    </row>
    <row r="147" spans="1:57" x14ac:dyDescent="0.3">
      <c r="A147" s="246"/>
      <c r="B147" s="246"/>
      <c r="C147" s="246"/>
      <c r="D147" s="246"/>
      <c r="E147" s="246"/>
      <c r="F147" s="246"/>
      <c r="G147" s="246"/>
      <c r="H147" s="246"/>
      <c r="I147" s="246"/>
      <c r="J147" s="246"/>
      <c r="K147" s="246"/>
      <c r="L147" s="246"/>
      <c r="M147" s="246"/>
      <c r="N147" s="246"/>
      <c r="O147" s="246"/>
      <c r="P147" s="246"/>
      <c r="Q147" s="246"/>
      <c r="R147" s="246"/>
      <c r="S147" s="246"/>
      <c r="T147" s="246"/>
      <c r="U147" s="246"/>
      <c r="V147" s="246"/>
      <c r="W147" s="246"/>
      <c r="X147" s="246"/>
      <c r="AH147" s="246"/>
      <c r="AI147" s="246"/>
      <c r="AJ147" s="246"/>
      <c r="AK147" s="246"/>
      <c r="AL147" s="246"/>
      <c r="AM147" s="246"/>
      <c r="AN147" s="246"/>
      <c r="AO147" s="246"/>
      <c r="AP147" s="246"/>
      <c r="AQ147" s="246"/>
      <c r="AR147" s="246"/>
      <c r="AS147" s="246"/>
      <c r="AT147" s="246"/>
      <c r="AU147" s="246"/>
      <c r="AV147" s="246"/>
      <c r="AW147" s="246"/>
      <c r="AX147" s="246"/>
      <c r="AY147" s="246"/>
      <c r="AZ147" s="246"/>
      <c r="BA147" s="246"/>
      <c r="BB147" s="246"/>
      <c r="BC147" s="246"/>
      <c r="BD147" s="246"/>
      <c r="BE147" s="246"/>
    </row>
    <row r="148" spans="1:57" x14ac:dyDescent="0.3">
      <c r="A148" s="246"/>
      <c r="B148" s="246"/>
      <c r="C148" s="246"/>
      <c r="D148" s="246"/>
      <c r="E148" s="246"/>
      <c r="F148" s="246"/>
      <c r="G148" s="246"/>
      <c r="H148" s="246"/>
      <c r="I148" s="246"/>
      <c r="J148" s="246"/>
      <c r="K148" s="246"/>
      <c r="L148" s="246"/>
      <c r="M148" s="246"/>
      <c r="N148" s="246"/>
      <c r="O148" s="246"/>
      <c r="P148" s="246"/>
      <c r="Q148" s="246"/>
      <c r="R148" s="246"/>
      <c r="S148" s="246"/>
      <c r="T148" s="246"/>
      <c r="U148" s="246"/>
      <c r="V148" s="246"/>
      <c r="W148" s="246"/>
      <c r="X148" s="246"/>
      <c r="AH148" s="246"/>
      <c r="AI148" s="246"/>
      <c r="AJ148" s="246"/>
      <c r="AK148" s="246"/>
      <c r="AL148" s="246"/>
      <c r="AM148" s="246"/>
      <c r="AN148" s="246"/>
      <c r="AO148" s="246"/>
      <c r="AP148" s="246"/>
      <c r="AQ148" s="246"/>
      <c r="AR148" s="246"/>
      <c r="AS148" s="246"/>
      <c r="AT148" s="246"/>
      <c r="AU148" s="246"/>
      <c r="AV148" s="246"/>
      <c r="AW148" s="246"/>
      <c r="AX148" s="246"/>
      <c r="AY148" s="246"/>
      <c r="AZ148" s="246"/>
      <c r="BA148" s="246"/>
      <c r="BB148" s="246"/>
      <c r="BC148" s="246"/>
      <c r="BD148" s="246"/>
      <c r="BE148" s="246"/>
    </row>
    <row r="149" spans="1:57" x14ac:dyDescent="0.3">
      <c r="A149" s="246"/>
      <c r="B149" s="246"/>
      <c r="C149" s="246"/>
      <c r="D149" s="246"/>
      <c r="E149" s="246"/>
      <c r="F149" s="246"/>
      <c r="G149" s="246"/>
      <c r="H149" s="246"/>
      <c r="I149" s="246"/>
      <c r="J149" s="246"/>
      <c r="K149" s="246"/>
      <c r="L149" s="246"/>
      <c r="M149" s="246"/>
      <c r="N149" s="246"/>
      <c r="O149" s="246"/>
      <c r="P149" s="246"/>
      <c r="Q149" s="246"/>
      <c r="R149" s="246"/>
      <c r="S149" s="246"/>
      <c r="T149" s="246"/>
      <c r="U149" s="246"/>
      <c r="V149" s="246"/>
      <c r="W149" s="246"/>
      <c r="X149" s="246"/>
      <c r="AH149" s="246"/>
      <c r="AI149" s="246"/>
      <c r="AJ149" s="246"/>
      <c r="AK149" s="246"/>
      <c r="AL149" s="246"/>
      <c r="AM149" s="246"/>
      <c r="AN149" s="246"/>
      <c r="AO149" s="246"/>
      <c r="AP149" s="246"/>
      <c r="AQ149" s="246"/>
      <c r="AR149" s="246"/>
      <c r="AS149" s="246"/>
      <c r="AT149" s="246"/>
      <c r="AU149" s="246"/>
      <c r="AV149" s="246"/>
      <c r="AW149" s="246"/>
      <c r="AX149" s="246"/>
      <c r="AY149" s="246"/>
      <c r="AZ149" s="246"/>
      <c r="BA149" s="246"/>
      <c r="BB149" s="246"/>
      <c r="BC149" s="246"/>
      <c r="BD149" s="246"/>
      <c r="BE149" s="246"/>
    </row>
    <row r="150" spans="1:57" x14ac:dyDescent="0.3">
      <c r="A150" s="246"/>
      <c r="B150" s="246"/>
      <c r="C150" s="246"/>
      <c r="D150" s="246"/>
      <c r="E150" s="246"/>
      <c r="F150" s="246"/>
      <c r="G150" s="246"/>
      <c r="H150" s="246"/>
      <c r="I150" s="246"/>
      <c r="J150" s="246"/>
      <c r="K150" s="246"/>
      <c r="L150" s="246"/>
      <c r="M150" s="246"/>
      <c r="N150" s="246"/>
      <c r="O150" s="246"/>
      <c r="P150" s="246"/>
      <c r="Q150" s="246"/>
      <c r="R150" s="246"/>
      <c r="S150" s="246"/>
      <c r="T150" s="246"/>
      <c r="U150" s="246"/>
      <c r="V150" s="246"/>
      <c r="W150" s="246"/>
      <c r="X150" s="246"/>
      <c r="AH150" s="246"/>
      <c r="AI150" s="246"/>
      <c r="AJ150" s="246"/>
      <c r="AK150" s="246"/>
      <c r="AL150" s="246"/>
      <c r="AM150" s="246"/>
      <c r="AN150" s="246"/>
      <c r="AO150" s="246"/>
      <c r="AP150" s="246"/>
      <c r="AQ150" s="246"/>
      <c r="AR150" s="246"/>
      <c r="AS150" s="246"/>
      <c r="AT150" s="246"/>
      <c r="AU150" s="246"/>
      <c r="AV150" s="246"/>
      <c r="AW150" s="246"/>
      <c r="AX150" s="246"/>
      <c r="AY150" s="246"/>
      <c r="AZ150" s="246"/>
      <c r="BA150" s="246"/>
      <c r="BB150" s="246"/>
      <c r="BC150" s="246"/>
      <c r="BD150" s="246"/>
      <c r="BE150" s="246"/>
    </row>
    <row r="151" spans="1:57" x14ac:dyDescent="0.3">
      <c r="A151" s="246"/>
      <c r="B151" s="246"/>
      <c r="C151" s="246"/>
      <c r="D151" s="246"/>
      <c r="E151" s="246"/>
      <c r="F151" s="246"/>
      <c r="G151" s="246"/>
      <c r="H151" s="246"/>
      <c r="I151" s="246"/>
      <c r="J151" s="246"/>
      <c r="K151" s="246"/>
      <c r="L151" s="246"/>
      <c r="M151" s="246"/>
      <c r="N151" s="246"/>
      <c r="O151" s="246"/>
      <c r="P151" s="246"/>
      <c r="Q151" s="246"/>
      <c r="R151" s="246"/>
      <c r="S151" s="246"/>
      <c r="T151" s="246"/>
      <c r="U151" s="246"/>
      <c r="V151" s="246"/>
      <c r="W151" s="246"/>
      <c r="X151" s="246"/>
      <c r="AH151" s="246"/>
      <c r="AI151" s="246"/>
      <c r="AJ151" s="246"/>
      <c r="AK151" s="246"/>
      <c r="AL151" s="246"/>
      <c r="AM151" s="246"/>
      <c r="AN151" s="246"/>
      <c r="AO151" s="246"/>
      <c r="AP151" s="246"/>
      <c r="AQ151" s="246"/>
      <c r="AR151" s="246"/>
      <c r="AS151" s="246"/>
      <c r="AT151" s="246"/>
      <c r="AU151" s="246"/>
      <c r="AV151" s="246"/>
      <c r="AW151" s="246"/>
      <c r="AX151" s="246"/>
      <c r="AY151" s="246"/>
      <c r="AZ151" s="246"/>
      <c r="BA151" s="246"/>
      <c r="BB151" s="246"/>
      <c r="BC151" s="246"/>
      <c r="BD151" s="246"/>
      <c r="BE151" s="246"/>
    </row>
    <row r="152" spans="1:57" x14ac:dyDescent="0.3">
      <c r="A152" s="246"/>
      <c r="B152" s="246"/>
      <c r="C152" s="246"/>
      <c r="D152" s="246"/>
      <c r="E152" s="246"/>
      <c r="F152" s="246"/>
      <c r="G152" s="246"/>
      <c r="H152" s="246"/>
      <c r="I152" s="246"/>
      <c r="J152" s="246"/>
      <c r="K152" s="246"/>
      <c r="L152" s="246"/>
      <c r="M152" s="246"/>
      <c r="N152" s="246"/>
      <c r="O152" s="246"/>
      <c r="P152" s="246"/>
      <c r="Q152" s="246"/>
      <c r="R152" s="246"/>
      <c r="S152" s="246"/>
      <c r="T152" s="246"/>
      <c r="U152" s="246"/>
      <c r="V152" s="246"/>
      <c r="W152" s="246"/>
      <c r="X152" s="246"/>
      <c r="AH152" s="246"/>
      <c r="AI152" s="246"/>
      <c r="AJ152" s="246"/>
      <c r="AK152" s="246"/>
      <c r="AL152" s="246"/>
      <c r="AM152" s="246"/>
      <c r="AN152" s="246"/>
      <c r="AO152" s="246"/>
      <c r="AP152" s="246"/>
      <c r="AQ152" s="246"/>
      <c r="AR152" s="246"/>
      <c r="AS152" s="246"/>
      <c r="AT152" s="246"/>
      <c r="AU152" s="246"/>
      <c r="AV152" s="246"/>
      <c r="AW152" s="246"/>
      <c r="AX152" s="246"/>
      <c r="AY152" s="246"/>
      <c r="AZ152" s="246"/>
      <c r="BA152" s="246"/>
      <c r="BB152" s="246"/>
      <c r="BC152" s="246"/>
      <c r="BD152" s="246"/>
      <c r="BE152" s="246"/>
    </row>
    <row r="153" spans="1:57" x14ac:dyDescent="0.3">
      <c r="A153" s="246"/>
      <c r="B153" s="246"/>
      <c r="C153" s="246"/>
      <c r="D153" s="246"/>
      <c r="E153" s="246"/>
      <c r="F153" s="246"/>
      <c r="G153" s="246"/>
      <c r="H153" s="246"/>
      <c r="I153" s="246"/>
      <c r="J153" s="246"/>
      <c r="K153" s="246"/>
      <c r="L153" s="246"/>
      <c r="M153" s="246"/>
      <c r="N153" s="246"/>
      <c r="O153" s="246"/>
      <c r="P153" s="246"/>
      <c r="Q153" s="246"/>
      <c r="R153" s="246"/>
      <c r="S153" s="246"/>
      <c r="T153" s="246"/>
      <c r="U153" s="246"/>
      <c r="V153" s="246"/>
      <c r="W153" s="246"/>
      <c r="X153" s="246"/>
      <c r="AH153" s="246"/>
      <c r="AI153" s="246"/>
      <c r="AJ153" s="246"/>
      <c r="AK153" s="246"/>
      <c r="AL153" s="246"/>
      <c r="AM153" s="246"/>
      <c r="AN153" s="246"/>
      <c r="AO153" s="246"/>
      <c r="AP153" s="246"/>
      <c r="AQ153" s="246"/>
      <c r="AR153" s="246"/>
      <c r="AS153" s="246"/>
      <c r="AT153" s="246"/>
      <c r="AU153" s="246"/>
      <c r="AV153" s="246"/>
      <c r="AW153" s="246"/>
      <c r="AX153" s="246"/>
      <c r="AY153" s="246"/>
      <c r="AZ153" s="246"/>
      <c r="BA153" s="246"/>
      <c r="BB153" s="246"/>
      <c r="BC153" s="246"/>
      <c r="BD153" s="246"/>
      <c r="BE153" s="246"/>
    </row>
    <row r="154" spans="1:57" x14ac:dyDescent="0.3">
      <c r="A154" s="246"/>
      <c r="B154" s="246"/>
      <c r="C154" s="246"/>
      <c r="D154" s="246"/>
      <c r="E154" s="246"/>
      <c r="F154" s="246"/>
      <c r="G154" s="246"/>
      <c r="H154" s="246"/>
      <c r="I154" s="246"/>
      <c r="J154" s="246"/>
      <c r="K154" s="246"/>
      <c r="L154" s="246"/>
      <c r="M154" s="246"/>
      <c r="N154" s="246"/>
      <c r="O154" s="246"/>
      <c r="P154" s="246"/>
      <c r="Q154" s="246"/>
      <c r="R154" s="246"/>
      <c r="S154" s="246"/>
      <c r="T154" s="246"/>
      <c r="U154" s="246"/>
      <c r="V154" s="246"/>
      <c r="W154" s="246"/>
      <c r="X154" s="246"/>
      <c r="AH154" s="246"/>
      <c r="AI154" s="246"/>
      <c r="AJ154" s="246"/>
      <c r="AK154" s="246"/>
      <c r="AL154" s="246"/>
      <c r="AM154" s="246"/>
      <c r="AN154" s="246"/>
      <c r="AO154" s="246"/>
      <c r="AP154" s="246"/>
      <c r="AQ154" s="246"/>
      <c r="AR154" s="246"/>
      <c r="AS154" s="246"/>
      <c r="AT154" s="246"/>
      <c r="AU154" s="246"/>
      <c r="AV154" s="246"/>
      <c r="AW154" s="246"/>
      <c r="AX154" s="246"/>
      <c r="AY154" s="246"/>
      <c r="AZ154" s="246"/>
      <c r="BA154" s="246"/>
      <c r="BB154" s="246"/>
      <c r="BC154" s="246"/>
      <c r="BD154" s="246"/>
      <c r="BE154" s="246"/>
    </row>
    <row r="155" spans="1:57" x14ac:dyDescent="0.3">
      <c r="A155" s="246"/>
      <c r="B155" s="246"/>
      <c r="C155" s="246"/>
      <c r="D155" s="246"/>
      <c r="E155" s="246"/>
      <c r="F155" s="246"/>
      <c r="G155" s="246"/>
      <c r="H155" s="246"/>
      <c r="I155" s="246"/>
      <c r="J155" s="246"/>
      <c r="K155" s="246"/>
      <c r="L155" s="246"/>
      <c r="M155" s="246"/>
      <c r="N155" s="246"/>
      <c r="O155" s="246"/>
      <c r="P155" s="246"/>
      <c r="Q155" s="246"/>
      <c r="R155" s="246"/>
      <c r="S155" s="246"/>
      <c r="T155" s="246"/>
      <c r="U155" s="246"/>
      <c r="V155" s="246"/>
      <c r="W155" s="246"/>
      <c r="X155" s="246"/>
      <c r="AH155" s="246"/>
      <c r="AI155" s="246"/>
      <c r="AJ155" s="246"/>
      <c r="AK155" s="246"/>
      <c r="AL155" s="246"/>
      <c r="AM155" s="246"/>
      <c r="AN155" s="246"/>
      <c r="AO155" s="246"/>
      <c r="AP155" s="246"/>
      <c r="AQ155" s="246"/>
      <c r="AR155" s="246"/>
      <c r="AS155" s="246"/>
      <c r="AT155" s="246"/>
      <c r="AU155" s="246"/>
      <c r="AV155" s="246"/>
      <c r="AW155" s="246"/>
      <c r="AX155" s="246"/>
      <c r="AY155" s="246"/>
      <c r="AZ155" s="246"/>
      <c r="BA155" s="246"/>
      <c r="BB155" s="246"/>
      <c r="BC155" s="246"/>
      <c r="BD155" s="246"/>
      <c r="BE155" s="246"/>
    </row>
    <row r="156" spans="1:57" x14ac:dyDescent="0.3">
      <c r="A156" s="246"/>
      <c r="B156" s="246"/>
      <c r="C156" s="246"/>
      <c r="D156" s="246"/>
      <c r="E156" s="246"/>
      <c r="F156" s="246"/>
      <c r="G156" s="246"/>
      <c r="H156" s="246"/>
      <c r="I156" s="246"/>
      <c r="J156" s="246"/>
      <c r="K156" s="246"/>
      <c r="L156" s="246"/>
      <c r="M156" s="246"/>
      <c r="N156" s="246"/>
      <c r="O156" s="246"/>
      <c r="P156" s="246"/>
      <c r="Q156" s="246"/>
      <c r="R156" s="246"/>
      <c r="S156" s="246"/>
      <c r="T156" s="246"/>
      <c r="U156" s="246"/>
      <c r="V156" s="246"/>
      <c r="W156" s="246"/>
      <c r="X156" s="246"/>
      <c r="AH156" s="246"/>
      <c r="AI156" s="246"/>
      <c r="AJ156" s="246"/>
      <c r="AK156" s="246"/>
      <c r="AL156" s="246"/>
      <c r="AM156" s="246"/>
      <c r="AN156" s="246"/>
      <c r="AO156" s="246"/>
      <c r="AP156" s="246"/>
      <c r="AQ156" s="246"/>
      <c r="AR156" s="246"/>
      <c r="AS156" s="246"/>
      <c r="AT156" s="246"/>
      <c r="AU156" s="246"/>
      <c r="AV156" s="246"/>
      <c r="AW156" s="246"/>
      <c r="AX156" s="246"/>
      <c r="AY156" s="246"/>
      <c r="AZ156" s="246"/>
      <c r="BA156" s="246"/>
      <c r="BB156" s="246"/>
      <c r="BC156" s="246"/>
      <c r="BD156" s="246"/>
      <c r="BE156" s="246"/>
    </row>
    <row r="157" spans="1:57" x14ac:dyDescent="0.3">
      <c r="A157" s="246"/>
      <c r="B157" s="246"/>
      <c r="C157" s="246"/>
      <c r="D157" s="246"/>
      <c r="E157" s="246"/>
      <c r="F157" s="246"/>
      <c r="G157" s="246"/>
      <c r="H157" s="246"/>
      <c r="I157" s="246"/>
      <c r="J157" s="246"/>
      <c r="K157" s="246"/>
      <c r="L157" s="246"/>
      <c r="M157" s="246"/>
      <c r="N157" s="246"/>
      <c r="O157" s="246"/>
      <c r="P157" s="246"/>
      <c r="Q157" s="246"/>
      <c r="R157" s="246"/>
      <c r="S157" s="246"/>
      <c r="T157" s="246"/>
      <c r="U157" s="246"/>
      <c r="V157" s="246"/>
      <c r="W157" s="246"/>
      <c r="X157" s="246"/>
      <c r="AH157" s="246"/>
      <c r="AI157" s="246"/>
      <c r="AJ157" s="246"/>
      <c r="AK157" s="246"/>
      <c r="AL157" s="246"/>
      <c r="AM157" s="246"/>
      <c r="AN157" s="246"/>
      <c r="AO157" s="246"/>
      <c r="AP157" s="246"/>
      <c r="AQ157" s="246"/>
      <c r="AR157" s="246"/>
      <c r="AS157" s="246"/>
      <c r="AT157" s="246"/>
      <c r="AU157" s="246"/>
      <c r="AV157" s="246"/>
      <c r="AW157" s="246"/>
      <c r="AX157" s="246"/>
      <c r="AY157" s="246"/>
      <c r="AZ157" s="246"/>
      <c r="BA157" s="246"/>
      <c r="BB157" s="246"/>
      <c r="BC157" s="246"/>
      <c r="BD157" s="246"/>
      <c r="BE157" s="246"/>
    </row>
    <row r="158" spans="1:57" x14ac:dyDescent="0.3">
      <c r="A158" s="246"/>
      <c r="B158" s="246"/>
      <c r="C158" s="246"/>
      <c r="D158" s="246"/>
      <c r="E158" s="246"/>
      <c r="F158" s="246"/>
      <c r="G158" s="246"/>
      <c r="H158" s="246"/>
      <c r="I158" s="246"/>
      <c r="J158" s="246"/>
      <c r="K158" s="246"/>
      <c r="L158" s="246"/>
      <c r="M158" s="246"/>
      <c r="N158" s="246"/>
      <c r="O158" s="246"/>
      <c r="P158" s="246"/>
      <c r="Q158" s="246"/>
      <c r="R158" s="246"/>
      <c r="S158" s="246"/>
      <c r="T158" s="246"/>
      <c r="U158" s="246"/>
      <c r="V158" s="246"/>
      <c r="W158" s="246"/>
      <c r="X158" s="246"/>
      <c r="AH158" s="246"/>
      <c r="AI158" s="246"/>
      <c r="AJ158" s="246"/>
      <c r="AK158" s="246"/>
      <c r="AL158" s="246"/>
      <c r="AM158" s="246"/>
      <c r="AN158" s="246"/>
      <c r="AO158" s="246"/>
      <c r="AP158" s="246"/>
      <c r="AQ158" s="246"/>
      <c r="AR158" s="246"/>
      <c r="AS158" s="246"/>
      <c r="AT158" s="246"/>
      <c r="AU158" s="246"/>
      <c r="AV158" s="246"/>
      <c r="AW158" s="246"/>
      <c r="AX158" s="246"/>
      <c r="AY158" s="246"/>
      <c r="AZ158" s="246"/>
      <c r="BA158" s="246"/>
      <c r="BB158" s="246"/>
      <c r="BC158" s="246"/>
      <c r="BD158" s="246"/>
      <c r="BE158" s="246"/>
    </row>
    <row r="159" spans="1:57" x14ac:dyDescent="0.3">
      <c r="A159" s="246"/>
      <c r="B159" s="246"/>
      <c r="C159" s="246"/>
      <c r="D159" s="246"/>
      <c r="E159" s="246"/>
      <c r="F159" s="246"/>
      <c r="G159" s="246"/>
      <c r="H159" s="246"/>
      <c r="I159" s="246"/>
      <c r="J159" s="246"/>
      <c r="K159" s="246"/>
      <c r="L159" s="246"/>
      <c r="M159" s="246"/>
      <c r="N159" s="246"/>
      <c r="O159" s="246"/>
      <c r="P159" s="246"/>
      <c r="Q159" s="246"/>
      <c r="R159" s="246"/>
      <c r="S159" s="246"/>
      <c r="T159" s="246"/>
      <c r="U159" s="246"/>
      <c r="V159" s="246"/>
      <c r="W159" s="246"/>
      <c r="X159" s="246"/>
      <c r="AH159" s="246"/>
      <c r="AI159" s="246"/>
      <c r="AJ159" s="246"/>
      <c r="AK159" s="246"/>
      <c r="AL159" s="246"/>
      <c r="AM159" s="246"/>
      <c r="AN159" s="246"/>
      <c r="AO159" s="246"/>
      <c r="AP159" s="246"/>
      <c r="AQ159" s="246"/>
      <c r="AR159" s="246"/>
      <c r="AS159" s="246"/>
      <c r="AT159" s="246"/>
      <c r="AU159" s="246"/>
      <c r="AV159" s="246"/>
      <c r="AW159" s="246"/>
      <c r="AX159" s="246"/>
      <c r="AY159" s="246"/>
      <c r="AZ159" s="246"/>
      <c r="BA159" s="246"/>
      <c r="BB159" s="246"/>
      <c r="BC159" s="246"/>
      <c r="BD159" s="246"/>
      <c r="BE159" s="246"/>
    </row>
    <row r="160" spans="1:57" x14ac:dyDescent="0.3">
      <c r="A160" s="246"/>
      <c r="B160" s="246"/>
      <c r="C160" s="246"/>
      <c r="D160" s="246"/>
      <c r="E160" s="246"/>
      <c r="F160" s="246"/>
      <c r="G160" s="246"/>
      <c r="H160" s="246"/>
      <c r="I160" s="246"/>
      <c r="J160" s="246"/>
      <c r="K160" s="246"/>
      <c r="L160" s="246"/>
      <c r="M160" s="246"/>
      <c r="N160" s="246"/>
      <c r="O160" s="246"/>
      <c r="P160" s="246"/>
      <c r="Q160" s="246"/>
      <c r="R160" s="246"/>
      <c r="S160" s="246"/>
      <c r="T160" s="246"/>
      <c r="U160" s="246"/>
      <c r="V160" s="246"/>
      <c r="W160" s="246"/>
      <c r="X160" s="246"/>
      <c r="AH160" s="246"/>
      <c r="AI160" s="246"/>
      <c r="AJ160" s="246"/>
      <c r="AK160" s="246"/>
      <c r="AL160" s="246"/>
      <c r="AM160" s="246"/>
      <c r="AN160" s="246"/>
      <c r="AO160" s="246"/>
      <c r="AP160" s="246"/>
      <c r="AQ160" s="246"/>
      <c r="AR160" s="246"/>
      <c r="AS160" s="246"/>
      <c r="AT160" s="246"/>
      <c r="AU160" s="246"/>
      <c r="AV160" s="246"/>
      <c r="AW160" s="246"/>
      <c r="AX160" s="246"/>
      <c r="AY160" s="246"/>
      <c r="AZ160" s="246"/>
      <c r="BA160" s="246"/>
      <c r="BB160" s="246"/>
      <c r="BC160" s="246"/>
      <c r="BD160" s="246"/>
      <c r="BE160" s="246"/>
    </row>
    <row r="161" spans="1:57" x14ac:dyDescent="0.3">
      <c r="A161" s="246"/>
      <c r="B161" s="246"/>
      <c r="C161" s="246"/>
      <c r="D161" s="246"/>
      <c r="E161" s="246"/>
      <c r="F161" s="246"/>
      <c r="G161" s="246"/>
      <c r="H161" s="246"/>
      <c r="I161" s="246"/>
      <c r="J161" s="246"/>
      <c r="K161" s="246"/>
      <c r="L161" s="246"/>
      <c r="M161" s="246"/>
      <c r="N161" s="246"/>
      <c r="O161" s="246"/>
      <c r="P161" s="246"/>
      <c r="Q161" s="246"/>
      <c r="R161" s="246"/>
      <c r="S161" s="246"/>
      <c r="T161" s="246"/>
      <c r="U161" s="246"/>
      <c r="V161" s="246"/>
      <c r="W161" s="246"/>
      <c r="X161" s="246"/>
      <c r="AH161" s="246"/>
      <c r="AI161" s="246"/>
      <c r="AJ161" s="246"/>
      <c r="AK161" s="246"/>
      <c r="AL161" s="246"/>
      <c r="AM161" s="246"/>
      <c r="AN161" s="246"/>
      <c r="AO161" s="246"/>
      <c r="AP161" s="246"/>
      <c r="AQ161" s="246"/>
      <c r="AR161" s="246"/>
      <c r="AS161" s="246"/>
      <c r="AT161" s="246"/>
      <c r="AU161" s="246"/>
      <c r="AV161" s="246"/>
      <c r="AW161" s="246"/>
      <c r="AX161" s="246"/>
      <c r="AY161" s="246"/>
      <c r="AZ161" s="246"/>
      <c r="BA161" s="246"/>
      <c r="BB161" s="246"/>
      <c r="BC161" s="246"/>
      <c r="BD161" s="246"/>
      <c r="BE161" s="246"/>
    </row>
    <row r="162" spans="1:57" x14ac:dyDescent="0.3">
      <c r="A162" s="246"/>
      <c r="B162" s="246"/>
      <c r="C162" s="246"/>
      <c r="D162" s="246"/>
      <c r="E162" s="246"/>
      <c r="F162" s="246"/>
      <c r="G162" s="246"/>
      <c r="H162" s="246"/>
      <c r="I162" s="246"/>
      <c r="J162" s="246"/>
      <c r="K162" s="246"/>
      <c r="L162" s="246"/>
      <c r="M162" s="246"/>
      <c r="N162" s="246"/>
      <c r="O162" s="246"/>
      <c r="P162" s="246"/>
      <c r="Q162" s="246"/>
      <c r="R162" s="246"/>
      <c r="S162" s="246"/>
      <c r="T162" s="246"/>
      <c r="U162" s="246"/>
      <c r="V162" s="246"/>
      <c r="W162" s="246"/>
      <c r="X162" s="246"/>
      <c r="AH162" s="246"/>
      <c r="AI162" s="246"/>
      <c r="AJ162" s="246"/>
      <c r="AK162" s="246"/>
      <c r="AL162" s="246"/>
      <c r="AM162" s="246"/>
      <c r="AN162" s="246"/>
      <c r="AO162" s="246"/>
      <c r="AP162" s="246"/>
      <c r="AQ162" s="246"/>
      <c r="AR162" s="246"/>
      <c r="AS162" s="246"/>
      <c r="AT162" s="246"/>
      <c r="AU162" s="246"/>
      <c r="AV162" s="246"/>
      <c r="AW162" s="246"/>
      <c r="AX162" s="246"/>
      <c r="AY162" s="246"/>
      <c r="AZ162" s="246"/>
      <c r="BA162" s="246"/>
      <c r="BB162" s="246"/>
      <c r="BC162" s="246"/>
      <c r="BD162" s="246"/>
      <c r="BE162" s="246"/>
    </row>
    <row r="163" spans="1:57" x14ac:dyDescent="0.3">
      <c r="A163" s="246"/>
      <c r="B163" s="246"/>
      <c r="C163" s="246"/>
      <c r="D163" s="246"/>
      <c r="E163" s="246"/>
      <c r="F163" s="246"/>
      <c r="G163" s="246"/>
      <c r="H163" s="246"/>
      <c r="I163" s="246"/>
      <c r="J163" s="246"/>
      <c r="K163" s="246"/>
      <c r="L163" s="246"/>
      <c r="M163" s="246"/>
      <c r="N163" s="246"/>
      <c r="O163" s="246"/>
      <c r="P163" s="246"/>
      <c r="Q163" s="246"/>
      <c r="R163" s="246"/>
      <c r="S163" s="246"/>
      <c r="T163" s="246"/>
      <c r="U163" s="246"/>
      <c r="V163" s="246"/>
      <c r="W163" s="246"/>
      <c r="X163" s="246"/>
      <c r="AH163" s="246"/>
      <c r="AI163" s="246"/>
      <c r="AJ163" s="246"/>
      <c r="AK163" s="246"/>
      <c r="AL163" s="246"/>
      <c r="AM163" s="246"/>
      <c r="AN163" s="246"/>
      <c r="AO163" s="246"/>
      <c r="AP163" s="246"/>
      <c r="AQ163" s="246"/>
      <c r="AR163" s="246"/>
      <c r="AS163" s="246"/>
      <c r="AT163" s="246"/>
      <c r="AU163" s="246"/>
      <c r="AV163" s="246"/>
      <c r="AW163" s="246"/>
      <c r="AX163" s="246"/>
      <c r="AY163" s="246"/>
      <c r="AZ163" s="246"/>
      <c r="BA163" s="246"/>
      <c r="BB163" s="246"/>
      <c r="BC163" s="246"/>
      <c r="BD163" s="246"/>
      <c r="BE163" s="246"/>
    </row>
    <row r="164" spans="1:57" x14ac:dyDescent="0.3">
      <c r="A164" s="246"/>
      <c r="B164" s="246"/>
      <c r="C164" s="246"/>
      <c r="D164" s="246"/>
      <c r="E164" s="246"/>
      <c r="F164" s="246"/>
      <c r="G164" s="246"/>
      <c r="H164" s="246"/>
      <c r="I164" s="246"/>
      <c r="J164" s="246"/>
      <c r="K164" s="246"/>
      <c r="L164" s="246"/>
      <c r="M164" s="246"/>
      <c r="N164" s="246"/>
      <c r="O164" s="246"/>
      <c r="P164" s="246"/>
      <c r="Q164" s="246"/>
      <c r="R164" s="246"/>
      <c r="S164" s="246"/>
      <c r="T164" s="246"/>
      <c r="U164" s="246"/>
      <c r="V164" s="246"/>
      <c r="W164" s="246"/>
      <c r="X164" s="246"/>
      <c r="AH164" s="246"/>
      <c r="AI164" s="246"/>
      <c r="AJ164" s="246"/>
      <c r="AK164" s="246"/>
      <c r="AL164" s="246"/>
      <c r="AM164" s="246"/>
      <c r="AN164" s="246"/>
      <c r="AO164" s="246"/>
      <c r="AP164" s="246"/>
      <c r="AQ164" s="246"/>
      <c r="AR164" s="246"/>
      <c r="AS164" s="246"/>
      <c r="AT164" s="246"/>
      <c r="AU164" s="246"/>
      <c r="AV164" s="246"/>
      <c r="AW164" s="246"/>
      <c r="AX164" s="246"/>
      <c r="AY164" s="246"/>
      <c r="AZ164" s="246"/>
      <c r="BA164" s="246"/>
      <c r="BB164" s="246"/>
      <c r="BC164" s="246"/>
      <c r="BD164" s="246"/>
      <c r="BE164" s="246"/>
    </row>
    <row r="165" spans="1:57" x14ac:dyDescent="0.3">
      <c r="A165" s="246"/>
      <c r="B165" s="246"/>
      <c r="C165" s="246"/>
      <c r="D165" s="246"/>
      <c r="E165" s="246"/>
      <c r="F165" s="246"/>
      <c r="G165" s="246"/>
      <c r="H165" s="246"/>
      <c r="I165" s="246"/>
      <c r="J165" s="246"/>
      <c r="K165" s="246"/>
      <c r="L165" s="246"/>
      <c r="M165" s="246"/>
      <c r="N165" s="246"/>
      <c r="O165" s="246"/>
      <c r="P165" s="246"/>
      <c r="Q165" s="246"/>
      <c r="R165" s="246"/>
      <c r="S165" s="246"/>
      <c r="T165" s="246"/>
      <c r="U165" s="246"/>
      <c r="V165" s="246"/>
      <c r="W165" s="246"/>
      <c r="X165" s="246"/>
      <c r="AH165" s="246"/>
      <c r="AI165" s="246"/>
      <c r="AJ165" s="246"/>
      <c r="AK165" s="246"/>
      <c r="AL165" s="246"/>
      <c r="AM165" s="246"/>
      <c r="AN165" s="246"/>
      <c r="AO165" s="246"/>
      <c r="AP165" s="246"/>
      <c r="AQ165" s="246"/>
      <c r="AR165" s="246"/>
      <c r="AS165" s="246"/>
      <c r="AT165" s="246"/>
      <c r="AU165" s="246"/>
      <c r="AV165" s="246"/>
      <c r="AW165" s="246"/>
      <c r="AX165" s="246"/>
      <c r="AY165" s="246"/>
      <c r="AZ165" s="246"/>
      <c r="BA165" s="246"/>
      <c r="BB165" s="246"/>
      <c r="BC165" s="246"/>
      <c r="BD165" s="246"/>
      <c r="BE165" s="246"/>
    </row>
    <row r="166" spans="1:57" x14ac:dyDescent="0.3">
      <c r="A166" s="246"/>
      <c r="B166" s="246"/>
      <c r="C166" s="246"/>
      <c r="D166" s="246"/>
      <c r="E166" s="246"/>
      <c r="F166" s="246"/>
      <c r="G166" s="246"/>
      <c r="H166" s="246"/>
      <c r="I166" s="246"/>
      <c r="J166" s="246"/>
      <c r="K166" s="246"/>
      <c r="L166" s="246"/>
      <c r="M166" s="246"/>
      <c r="N166" s="246"/>
      <c r="O166" s="246"/>
      <c r="P166" s="246"/>
      <c r="Q166" s="246"/>
      <c r="R166" s="246"/>
      <c r="S166" s="246"/>
      <c r="T166" s="246"/>
      <c r="U166" s="246"/>
      <c r="V166" s="246"/>
      <c r="W166" s="246"/>
      <c r="X166" s="246"/>
      <c r="AH166" s="246"/>
      <c r="AI166" s="246"/>
      <c r="AJ166" s="246"/>
      <c r="AK166" s="246"/>
      <c r="AL166" s="246"/>
      <c r="AM166" s="246"/>
      <c r="AN166" s="246"/>
      <c r="AO166" s="246"/>
      <c r="AP166" s="246"/>
      <c r="AQ166" s="246"/>
      <c r="AR166" s="246"/>
      <c r="AS166" s="246"/>
      <c r="AT166" s="246"/>
      <c r="AU166" s="246"/>
      <c r="AV166" s="246"/>
      <c r="AW166" s="246"/>
      <c r="AX166" s="246"/>
      <c r="AY166" s="246"/>
      <c r="AZ166" s="246"/>
      <c r="BA166" s="246"/>
      <c r="BB166" s="246"/>
      <c r="BC166" s="246"/>
      <c r="BD166" s="246"/>
      <c r="BE166" s="246"/>
    </row>
    <row r="167" spans="1:57" x14ac:dyDescent="0.3">
      <c r="A167" s="246"/>
      <c r="B167" s="246"/>
      <c r="C167" s="246"/>
      <c r="D167" s="246"/>
      <c r="E167" s="246"/>
      <c r="F167" s="246"/>
      <c r="G167" s="246"/>
      <c r="H167" s="246"/>
      <c r="I167" s="246"/>
      <c r="J167" s="246"/>
      <c r="K167" s="246"/>
      <c r="L167" s="246"/>
      <c r="M167" s="246"/>
      <c r="N167" s="246"/>
      <c r="O167" s="246"/>
      <c r="P167" s="246"/>
      <c r="Q167" s="246"/>
      <c r="R167" s="246"/>
      <c r="S167" s="246"/>
      <c r="T167" s="246"/>
      <c r="U167" s="246"/>
      <c r="V167" s="246"/>
      <c r="W167" s="246"/>
      <c r="X167" s="246"/>
      <c r="AH167" s="246"/>
      <c r="AI167" s="246"/>
      <c r="AJ167" s="246"/>
      <c r="AK167" s="246"/>
      <c r="AL167" s="246"/>
      <c r="AM167" s="246"/>
      <c r="AN167" s="246"/>
      <c r="AO167" s="246"/>
      <c r="AP167" s="246"/>
      <c r="AQ167" s="246"/>
      <c r="AR167" s="246"/>
      <c r="AS167" s="246"/>
      <c r="AT167" s="246"/>
      <c r="AU167" s="246"/>
      <c r="AV167" s="246"/>
      <c r="AW167" s="246"/>
      <c r="AX167" s="246"/>
      <c r="AY167" s="246"/>
      <c r="AZ167" s="246"/>
      <c r="BA167" s="246"/>
      <c r="BB167" s="246"/>
      <c r="BC167" s="246"/>
      <c r="BD167" s="246"/>
      <c r="BE167" s="246"/>
    </row>
    <row r="168" spans="1:57" x14ac:dyDescent="0.3">
      <c r="A168" s="246"/>
      <c r="B168" s="246"/>
      <c r="C168" s="246"/>
      <c r="D168" s="246"/>
      <c r="E168" s="246"/>
      <c r="F168" s="246"/>
      <c r="G168" s="246"/>
      <c r="H168" s="246"/>
      <c r="I168" s="246"/>
      <c r="J168" s="246"/>
      <c r="K168" s="246"/>
      <c r="L168" s="246"/>
      <c r="M168" s="246"/>
      <c r="N168" s="246"/>
      <c r="O168" s="246"/>
      <c r="P168" s="246"/>
      <c r="Q168" s="246"/>
      <c r="R168" s="246"/>
      <c r="S168" s="246"/>
      <c r="T168" s="246"/>
      <c r="U168" s="246"/>
      <c r="V168" s="246"/>
      <c r="W168" s="246"/>
      <c r="X168" s="246"/>
      <c r="AH168" s="246"/>
      <c r="AI168" s="246"/>
      <c r="AJ168" s="246"/>
      <c r="AK168" s="246"/>
      <c r="AL168" s="246"/>
      <c r="AM168" s="246"/>
      <c r="AN168" s="246"/>
      <c r="AO168" s="246"/>
      <c r="AP168" s="246"/>
      <c r="AQ168" s="246"/>
      <c r="AR168" s="246"/>
      <c r="AS168" s="246"/>
      <c r="AT168" s="246"/>
      <c r="AU168" s="246"/>
      <c r="AV168" s="246"/>
      <c r="AW168" s="246"/>
      <c r="AX168" s="246"/>
      <c r="AY168" s="246"/>
      <c r="AZ168" s="246"/>
      <c r="BA168" s="246"/>
      <c r="BB168" s="246"/>
      <c r="BC168" s="246"/>
      <c r="BD168" s="246"/>
      <c r="BE168" s="246"/>
    </row>
    <row r="169" spans="1:57" x14ac:dyDescent="0.3">
      <c r="A169" s="246"/>
      <c r="B169" s="246"/>
      <c r="C169" s="246"/>
      <c r="D169" s="246"/>
      <c r="E169" s="246"/>
      <c r="F169" s="246"/>
      <c r="G169" s="246"/>
      <c r="H169" s="246"/>
      <c r="I169" s="246"/>
      <c r="J169" s="246"/>
      <c r="K169" s="246"/>
      <c r="L169" s="246"/>
      <c r="M169" s="246"/>
      <c r="N169" s="246"/>
      <c r="O169" s="246"/>
      <c r="P169" s="246"/>
      <c r="Q169" s="246"/>
      <c r="R169" s="246"/>
      <c r="S169" s="246"/>
      <c r="T169" s="246"/>
      <c r="U169" s="246"/>
      <c r="V169" s="246"/>
      <c r="W169" s="246"/>
      <c r="X169" s="246"/>
      <c r="AH169" s="246"/>
      <c r="AI169" s="246"/>
      <c r="AJ169" s="246"/>
      <c r="AK169" s="246"/>
      <c r="AL169" s="246"/>
      <c r="AM169" s="246"/>
      <c r="AN169" s="246"/>
      <c r="AO169" s="246"/>
      <c r="AP169" s="246"/>
      <c r="AQ169" s="246"/>
      <c r="AR169" s="246"/>
      <c r="AS169" s="246"/>
      <c r="AT169" s="246"/>
      <c r="AU169" s="246"/>
      <c r="AV169" s="246"/>
      <c r="AW169" s="246"/>
      <c r="AX169" s="246"/>
      <c r="AY169" s="246"/>
      <c r="AZ169" s="246"/>
      <c r="BA169" s="246"/>
      <c r="BB169" s="246"/>
      <c r="BC169" s="246"/>
      <c r="BD169" s="246"/>
      <c r="BE169" s="246"/>
    </row>
    <row r="170" spans="1:57" x14ac:dyDescent="0.3">
      <c r="A170" s="246"/>
      <c r="B170" s="246"/>
      <c r="C170" s="246"/>
      <c r="D170" s="246"/>
      <c r="E170" s="246"/>
      <c r="F170" s="246"/>
      <c r="G170" s="246"/>
      <c r="H170" s="246"/>
      <c r="I170" s="246"/>
      <c r="J170" s="246"/>
      <c r="K170" s="246"/>
      <c r="L170" s="246"/>
      <c r="M170" s="246"/>
      <c r="N170" s="246"/>
      <c r="O170" s="246"/>
      <c r="P170" s="246"/>
      <c r="Q170" s="246"/>
      <c r="R170" s="246"/>
      <c r="S170" s="246"/>
      <c r="T170" s="246"/>
      <c r="U170" s="246"/>
      <c r="V170" s="246"/>
      <c r="W170" s="246"/>
      <c r="X170" s="246"/>
      <c r="AH170" s="246"/>
      <c r="AI170" s="246"/>
      <c r="AJ170" s="246"/>
      <c r="AK170" s="246"/>
      <c r="AL170" s="246"/>
      <c r="AM170" s="246"/>
      <c r="AN170" s="246"/>
      <c r="AO170" s="246"/>
      <c r="AP170" s="246"/>
      <c r="AQ170" s="246"/>
      <c r="AR170" s="246"/>
      <c r="AS170" s="246"/>
      <c r="AT170" s="246"/>
      <c r="AU170" s="246"/>
      <c r="AV170" s="246"/>
      <c r="AW170" s="246"/>
      <c r="AX170" s="246"/>
      <c r="AY170" s="246"/>
      <c r="AZ170" s="246"/>
      <c r="BA170" s="246"/>
      <c r="BB170" s="246"/>
      <c r="BC170" s="246"/>
      <c r="BD170" s="246"/>
      <c r="BE170" s="246"/>
    </row>
    <row r="171" spans="1:57" x14ac:dyDescent="0.3">
      <c r="A171" s="246"/>
      <c r="B171" s="246"/>
      <c r="C171" s="246"/>
      <c r="D171" s="246"/>
      <c r="E171" s="246"/>
      <c r="F171" s="246"/>
      <c r="G171" s="246"/>
      <c r="H171" s="246"/>
      <c r="I171" s="246"/>
      <c r="J171" s="246"/>
      <c r="K171" s="246"/>
      <c r="L171" s="246"/>
      <c r="M171" s="246"/>
      <c r="N171" s="246"/>
      <c r="O171" s="246"/>
      <c r="P171" s="246"/>
      <c r="Q171" s="246"/>
      <c r="R171" s="246"/>
      <c r="S171" s="246"/>
      <c r="T171" s="246"/>
      <c r="U171" s="246"/>
      <c r="V171" s="246"/>
      <c r="W171" s="246"/>
      <c r="X171" s="246"/>
      <c r="AH171" s="246"/>
      <c r="AI171" s="246"/>
      <c r="AJ171" s="246"/>
      <c r="AK171" s="246"/>
      <c r="AL171" s="246"/>
      <c r="AM171" s="246"/>
      <c r="AN171" s="246"/>
      <c r="AO171" s="246"/>
      <c r="AP171" s="246"/>
      <c r="AQ171" s="246"/>
      <c r="AR171" s="246"/>
      <c r="AS171" s="246"/>
      <c r="AT171" s="246"/>
      <c r="AU171" s="246"/>
      <c r="AV171" s="246"/>
      <c r="AW171" s="246"/>
      <c r="AX171" s="246"/>
      <c r="AY171" s="246"/>
      <c r="AZ171" s="246"/>
      <c r="BA171" s="246"/>
      <c r="BB171" s="246"/>
      <c r="BC171" s="246"/>
      <c r="BD171" s="246"/>
      <c r="BE171" s="246"/>
    </row>
    <row r="172" spans="1:57" x14ac:dyDescent="0.3">
      <c r="A172" s="246"/>
      <c r="B172" s="246"/>
      <c r="C172" s="246"/>
      <c r="D172" s="246"/>
      <c r="E172" s="246"/>
      <c r="F172" s="246"/>
      <c r="G172" s="246"/>
      <c r="H172" s="246"/>
      <c r="I172" s="246"/>
      <c r="J172" s="246"/>
      <c r="K172" s="246"/>
      <c r="L172" s="246"/>
      <c r="M172" s="246"/>
      <c r="N172" s="246"/>
      <c r="O172" s="246"/>
      <c r="P172" s="246"/>
      <c r="Q172" s="246"/>
      <c r="R172" s="246"/>
      <c r="S172" s="246"/>
      <c r="T172" s="246"/>
      <c r="U172" s="246"/>
      <c r="V172" s="246"/>
      <c r="W172" s="246"/>
      <c r="X172" s="246"/>
      <c r="AH172" s="246"/>
      <c r="AI172" s="246"/>
      <c r="AJ172" s="246"/>
      <c r="AK172" s="246"/>
      <c r="AL172" s="246"/>
      <c r="AM172" s="246"/>
      <c r="AN172" s="246"/>
      <c r="AO172" s="246"/>
      <c r="AP172" s="246"/>
      <c r="AQ172" s="246"/>
      <c r="AR172" s="246"/>
      <c r="AS172" s="246"/>
      <c r="AT172" s="246"/>
      <c r="AU172" s="246"/>
      <c r="AV172" s="246"/>
      <c r="AW172" s="246"/>
      <c r="AX172" s="246"/>
      <c r="AY172" s="246"/>
      <c r="AZ172" s="246"/>
      <c r="BA172" s="246"/>
      <c r="BB172" s="246"/>
      <c r="BC172" s="246"/>
      <c r="BD172" s="246"/>
      <c r="BE172" s="246"/>
    </row>
    <row r="173" spans="1:57" x14ac:dyDescent="0.3">
      <c r="A173" s="246"/>
      <c r="B173" s="246"/>
      <c r="C173" s="246"/>
      <c r="D173" s="246"/>
      <c r="E173" s="246"/>
      <c r="F173" s="246"/>
      <c r="G173" s="246"/>
      <c r="H173" s="246"/>
      <c r="I173" s="246"/>
      <c r="J173" s="246"/>
      <c r="K173" s="246"/>
      <c r="L173" s="246"/>
      <c r="M173" s="246"/>
      <c r="N173" s="246"/>
      <c r="O173" s="246"/>
      <c r="P173" s="246"/>
      <c r="Q173" s="246"/>
      <c r="R173" s="246"/>
      <c r="S173" s="246"/>
      <c r="T173" s="246"/>
      <c r="U173" s="246"/>
      <c r="V173" s="246"/>
      <c r="W173" s="246"/>
      <c r="X173" s="246"/>
      <c r="AH173" s="246"/>
      <c r="AI173" s="246"/>
      <c r="AJ173" s="246"/>
      <c r="AK173" s="246"/>
      <c r="AL173" s="246"/>
      <c r="AM173" s="246"/>
      <c r="AN173" s="246"/>
      <c r="AO173" s="246"/>
      <c r="AP173" s="246"/>
      <c r="AQ173" s="246"/>
      <c r="AR173" s="246"/>
      <c r="AS173" s="246"/>
      <c r="AT173" s="246"/>
      <c r="AU173" s="246"/>
      <c r="AV173" s="246"/>
      <c r="AW173" s="246"/>
      <c r="AX173" s="246"/>
      <c r="AY173" s="246"/>
      <c r="AZ173" s="246"/>
      <c r="BA173" s="246"/>
      <c r="BB173" s="246"/>
      <c r="BC173" s="246"/>
      <c r="BD173" s="246"/>
      <c r="BE173" s="246"/>
    </row>
    <row r="174" spans="1:57" x14ac:dyDescent="0.3">
      <c r="A174" s="246"/>
      <c r="B174" s="246"/>
      <c r="C174" s="246"/>
      <c r="D174" s="246"/>
      <c r="E174" s="246"/>
      <c r="F174" s="246"/>
      <c r="G174" s="246"/>
      <c r="H174" s="246"/>
      <c r="I174" s="246"/>
      <c r="J174" s="246"/>
      <c r="K174" s="246"/>
      <c r="L174" s="246"/>
      <c r="M174" s="246"/>
      <c r="N174" s="246"/>
      <c r="O174" s="246"/>
      <c r="P174" s="246"/>
      <c r="Q174" s="246"/>
      <c r="R174" s="246"/>
      <c r="S174" s="246"/>
      <c r="T174" s="246"/>
      <c r="U174" s="246"/>
      <c r="V174" s="246"/>
      <c r="W174" s="246"/>
      <c r="X174" s="246"/>
      <c r="AH174" s="246"/>
      <c r="AI174" s="246"/>
      <c r="AJ174" s="246"/>
      <c r="AK174" s="246"/>
      <c r="AL174" s="246"/>
      <c r="AM174" s="246"/>
      <c r="AN174" s="246"/>
      <c r="AO174" s="246"/>
      <c r="AP174" s="246"/>
      <c r="AQ174" s="246"/>
      <c r="AR174" s="246"/>
      <c r="AS174" s="246"/>
      <c r="AT174" s="246"/>
      <c r="AU174" s="246"/>
      <c r="AV174" s="246"/>
      <c r="AW174" s="246"/>
      <c r="AX174" s="246"/>
      <c r="AY174" s="246"/>
      <c r="AZ174" s="246"/>
      <c r="BA174" s="246"/>
      <c r="BB174" s="246"/>
      <c r="BC174" s="246"/>
      <c r="BD174" s="246"/>
      <c r="BE174" s="246"/>
    </row>
    <row r="175" spans="1:57" x14ac:dyDescent="0.3">
      <c r="A175" s="246"/>
      <c r="B175" s="246"/>
      <c r="C175" s="246"/>
      <c r="D175" s="246"/>
      <c r="E175" s="246"/>
      <c r="F175" s="246"/>
      <c r="G175" s="246"/>
      <c r="H175" s="246"/>
      <c r="I175" s="246"/>
      <c r="J175" s="246"/>
      <c r="K175" s="246"/>
      <c r="L175" s="246"/>
      <c r="M175" s="246"/>
      <c r="N175" s="246"/>
      <c r="O175" s="246"/>
      <c r="P175" s="246"/>
      <c r="Q175" s="246"/>
      <c r="R175" s="246"/>
      <c r="S175" s="246"/>
      <c r="T175" s="246"/>
      <c r="U175" s="246"/>
      <c r="V175" s="246"/>
      <c r="W175" s="246"/>
      <c r="X175" s="246"/>
      <c r="AH175" s="246"/>
      <c r="AI175" s="246"/>
      <c r="AJ175" s="246"/>
      <c r="AK175" s="246"/>
      <c r="AL175" s="246"/>
      <c r="AM175" s="246"/>
      <c r="AN175" s="246"/>
      <c r="AO175" s="246"/>
      <c r="AP175" s="246"/>
      <c r="AQ175" s="246"/>
      <c r="AR175" s="246"/>
      <c r="AS175" s="246"/>
      <c r="AT175" s="246"/>
      <c r="AU175" s="246"/>
      <c r="AV175" s="246"/>
      <c r="AW175" s="246"/>
      <c r="AX175" s="246"/>
      <c r="AY175" s="246"/>
      <c r="AZ175" s="246"/>
      <c r="BA175" s="246"/>
      <c r="BB175" s="246"/>
      <c r="BC175" s="246"/>
      <c r="BD175" s="246"/>
      <c r="BE175" s="246"/>
    </row>
    <row r="176" spans="1:57" x14ac:dyDescent="0.3">
      <c r="A176" s="246"/>
      <c r="B176" s="246"/>
      <c r="C176" s="246"/>
      <c r="D176" s="246"/>
      <c r="E176" s="246"/>
      <c r="F176" s="246"/>
      <c r="G176" s="246"/>
      <c r="H176" s="246"/>
      <c r="I176" s="246"/>
      <c r="J176" s="246"/>
      <c r="K176" s="246"/>
      <c r="L176" s="246"/>
      <c r="M176" s="246"/>
      <c r="N176" s="246"/>
      <c r="O176" s="246"/>
      <c r="P176" s="246"/>
      <c r="Q176" s="246"/>
      <c r="R176" s="246"/>
      <c r="S176" s="246"/>
      <c r="T176" s="246"/>
      <c r="U176" s="246"/>
      <c r="V176" s="246"/>
      <c r="W176" s="246"/>
      <c r="X176" s="246"/>
      <c r="AH176" s="246"/>
      <c r="AI176" s="246"/>
      <c r="AJ176" s="246"/>
      <c r="AK176" s="246"/>
      <c r="AL176" s="246"/>
      <c r="AM176" s="246"/>
      <c r="AN176" s="246"/>
      <c r="AO176" s="246"/>
      <c r="AP176" s="246"/>
      <c r="AQ176" s="246"/>
      <c r="AR176" s="246"/>
      <c r="AS176" s="246"/>
      <c r="AT176" s="246"/>
      <c r="AU176" s="246"/>
      <c r="AV176" s="246"/>
      <c r="AW176" s="246"/>
      <c r="AX176" s="246"/>
      <c r="AY176" s="246"/>
      <c r="AZ176" s="246"/>
      <c r="BA176" s="246"/>
      <c r="BB176" s="246"/>
      <c r="BC176" s="246"/>
      <c r="BD176" s="246"/>
      <c r="BE176" s="246"/>
    </row>
    <row r="177" spans="1:57" x14ac:dyDescent="0.3">
      <c r="A177" s="246"/>
      <c r="B177" s="246"/>
      <c r="C177" s="246"/>
      <c r="D177" s="246"/>
      <c r="E177" s="246"/>
      <c r="F177" s="246"/>
      <c r="G177" s="246"/>
      <c r="H177" s="246"/>
      <c r="I177" s="246"/>
      <c r="J177" s="246"/>
      <c r="K177" s="246"/>
      <c r="L177" s="246"/>
      <c r="M177" s="246"/>
      <c r="N177" s="246"/>
      <c r="O177" s="246"/>
      <c r="P177" s="246"/>
      <c r="Q177" s="246"/>
      <c r="R177" s="246"/>
      <c r="S177" s="246"/>
      <c r="T177" s="246"/>
      <c r="U177" s="246"/>
      <c r="V177" s="246"/>
      <c r="W177" s="246"/>
      <c r="X177" s="246"/>
      <c r="AH177" s="246"/>
      <c r="AI177" s="246"/>
      <c r="AJ177" s="246"/>
      <c r="AK177" s="246"/>
      <c r="AL177" s="246"/>
      <c r="AM177" s="246"/>
      <c r="AN177" s="246"/>
      <c r="AO177" s="246"/>
      <c r="AP177" s="246"/>
      <c r="AQ177" s="246"/>
      <c r="AR177" s="246"/>
      <c r="AS177" s="246"/>
      <c r="AT177" s="246"/>
      <c r="AU177" s="246"/>
      <c r="AV177" s="246"/>
      <c r="AW177" s="246"/>
      <c r="AX177" s="246"/>
      <c r="AY177" s="246"/>
      <c r="AZ177" s="246"/>
      <c r="BA177" s="246"/>
      <c r="BB177" s="246"/>
      <c r="BC177" s="246"/>
      <c r="BD177" s="246"/>
      <c r="BE177" s="246"/>
    </row>
    <row r="178" spans="1:57" x14ac:dyDescent="0.3">
      <c r="A178" s="246"/>
      <c r="B178" s="246"/>
      <c r="C178" s="246"/>
      <c r="D178" s="246"/>
      <c r="E178" s="246"/>
      <c r="F178" s="246"/>
      <c r="G178" s="246"/>
      <c r="H178" s="246"/>
      <c r="I178" s="246"/>
      <c r="J178" s="246"/>
      <c r="K178" s="246"/>
      <c r="L178" s="246"/>
      <c r="M178" s="246"/>
      <c r="N178" s="246"/>
      <c r="O178" s="246"/>
      <c r="P178" s="246"/>
      <c r="Q178" s="246"/>
      <c r="R178" s="246"/>
      <c r="S178" s="246"/>
      <c r="T178" s="246"/>
      <c r="U178" s="246"/>
      <c r="V178" s="246"/>
      <c r="W178" s="246"/>
      <c r="X178" s="246"/>
      <c r="AH178" s="246"/>
      <c r="AI178" s="246"/>
      <c r="AJ178" s="246"/>
      <c r="AK178" s="246"/>
      <c r="AL178" s="246"/>
      <c r="AM178" s="246"/>
      <c r="AN178" s="246"/>
      <c r="AO178" s="246"/>
      <c r="AP178" s="246"/>
      <c r="AQ178" s="246"/>
      <c r="AR178" s="246"/>
      <c r="AS178" s="246"/>
      <c r="AT178" s="246"/>
      <c r="AU178" s="246"/>
      <c r="AV178" s="246"/>
      <c r="AW178" s="246"/>
      <c r="AX178" s="246"/>
      <c r="AY178" s="246"/>
      <c r="AZ178" s="246"/>
      <c r="BA178" s="246"/>
      <c r="BB178" s="246"/>
      <c r="BC178" s="246"/>
      <c r="BD178" s="246"/>
      <c r="BE178" s="246"/>
    </row>
    <row r="179" spans="1:57" x14ac:dyDescent="0.3">
      <c r="A179" s="246"/>
      <c r="B179" s="246"/>
      <c r="C179" s="246"/>
      <c r="D179" s="246"/>
      <c r="E179" s="246"/>
      <c r="F179" s="246"/>
      <c r="G179" s="246"/>
      <c r="H179" s="246"/>
      <c r="I179" s="246"/>
      <c r="J179" s="246"/>
      <c r="K179" s="246"/>
      <c r="L179" s="246"/>
      <c r="M179" s="246"/>
      <c r="N179" s="246"/>
      <c r="O179" s="246"/>
      <c r="P179" s="246"/>
      <c r="Q179" s="246"/>
      <c r="R179" s="246"/>
      <c r="S179" s="246"/>
      <c r="T179" s="246"/>
      <c r="U179" s="246"/>
      <c r="V179" s="246"/>
      <c r="W179" s="246"/>
      <c r="X179" s="246"/>
      <c r="AH179" s="246"/>
      <c r="AI179" s="246"/>
      <c r="AJ179" s="246"/>
      <c r="AK179" s="246"/>
      <c r="AL179" s="246"/>
      <c r="AM179" s="246"/>
      <c r="AN179" s="246"/>
      <c r="AO179" s="246"/>
      <c r="AP179" s="246"/>
      <c r="AQ179" s="246"/>
      <c r="AR179" s="246"/>
      <c r="AS179" s="246"/>
      <c r="AT179" s="246"/>
      <c r="AU179" s="246"/>
      <c r="AV179" s="246"/>
      <c r="AW179" s="246"/>
      <c r="AX179" s="246"/>
      <c r="AY179" s="246"/>
      <c r="AZ179" s="246"/>
      <c r="BA179" s="246"/>
      <c r="BB179" s="246"/>
      <c r="BC179" s="246"/>
      <c r="BD179" s="246"/>
      <c r="BE179" s="246"/>
    </row>
    <row r="180" spans="1:57" x14ac:dyDescent="0.3">
      <c r="A180" s="246"/>
      <c r="B180" s="246"/>
      <c r="C180" s="246"/>
      <c r="D180" s="246"/>
      <c r="E180" s="246"/>
      <c r="F180" s="246"/>
      <c r="G180" s="246"/>
      <c r="H180" s="246"/>
      <c r="I180" s="246"/>
      <c r="J180" s="246"/>
      <c r="K180" s="246"/>
      <c r="L180" s="246"/>
      <c r="M180" s="246"/>
      <c r="N180" s="246"/>
      <c r="O180" s="246"/>
      <c r="P180" s="246"/>
      <c r="Q180" s="246"/>
      <c r="R180" s="246"/>
      <c r="S180" s="246"/>
      <c r="T180" s="246"/>
      <c r="U180" s="246"/>
      <c r="V180" s="246"/>
      <c r="W180" s="246"/>
      <c r="X180" s="246"/>
      <c r="AH180" s="246"/>
      <c r="AI180" s="246"/>
      <c r="AJ180" s="246"/>
      <c r="AK180" s="246"/>
      <c r="AL180" s="246"/>
      <c r="AM180" s="246"/>
      <c r="AN180" s="246"/>
      <c r="AO180" s="246"/>
      <c r="AP180" s="246"/>
      <c r="AQ180" s="246"/>
      <c r="AR180" s="246"/>
      <c r="AS180" s="246"/>
      <c r="AT180" s="246"/>
      <c r="AU180" s="246"/>
      <c r="AV180" s="246"/>
      <c r="AW180" s="246"/>
      <c r="AX180" s="246"/>
      <c r="AY180" s="246"/>
      <c r="AZ180" s="246"/>
      <c r="BA180" s="246"/>
      <c r="BB180" s="246"/>
      <c r="BC180" s="246"/>
      <c r="BD180" s="246"/>
      <c r="BE180" s="246"/>
    </row>
    <row r="181" spans="1:57" x14ac:dyDescent="0.3">
      <c r="AH181" s="246"/>
      <c r="AI181" s="246"/>
      <c r="AJ181" s="246"/>
      <c r="AK181" s="246"/>
      <c r="AL181" s="246"/>
      <c r="AM181" s="246"/>
      <c r="AN181" s="246"/>
      <c r="AO181" s="246"/>
      <c r="AP181" s="246"/>
      <c r="AQ181" s="246"/>
      <c r="AR181" s="246"/>
      <c r="AS181" s="246"/>
      <c r="AT181" s="246"/>
      <c r="AU181" s="246"/>
      <c r="AV181" s="246"/>
      <c r="AW181" s="246"/>
      <c r="AX181" s="246"/>
      <c r="AY181" s="246"/>
      <c r="AZ181" s="246"/>
      <c r="BA181" s="246"/>
      <c r="BB181" s="246"/>
      <c r="BC181" s="246"/>
      <c r="BD181" s="246"/>
      <c r="BE181" s="246"/>
    </row>
  </sheetData>
  <sheetProtection password="9DE9" sheet="1" objects="1" scenarios="1" selectLockedCells="1"/>
  <mergeCells count="10">
    <mergeCell ref="B18:E18"/>
    <mergeCell ref="B24:E24"/>
    <mergeCell ref="B27:D27"/>
    <mergeCell ref="B29:E29"/>
    <mergeCell ref="C8:E8"/>
    <mergeCell ref="C9:E9"/>
    <mergeCell ref="C10:E10"/>
    <mergeCell ref="B8:B10"/>
    <mergeCell ref="B12:E12"/>
    <mergeCell ref="C14:E14"/>
  </mergeCells>
  <pageMargins left="0.7" right="0.7" top="0.75" bottom="0.75" header="0.3" footer="0.3"/>
  <pageSetup scale="68" orientation="portrait"/>
  <rowBreaks count="1" manualBreakCount="1">
    <brk id="53"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6263" r:id="rId3" name="Check Box 119">
              <controlPr defaultSize="0" autoFill="0" autoLine="0" autoPict="0">
                <anchor moveWithCells="1">
                  <from>
                    <xdr:col>2</xdr:col>
                    <xdr:colOff>60960</xdr:colOff>
                    <xdr:row>7</xdr:row>
                    <xdr:rowOff>0</xdr:rowOff>
                  </from>
                  <to>
                    <xdr:col>3</xdr:col>
                    <xdr:colOff>723900</xdr:colOff>
                    <xdr:row>8</xdr:row>
                    <xdr:rowOff>30480</xdr:rowOff>
                  </to>
                </anchor>
              </controlPr>
            </control>
          </mc:Choice>
        </mc:AlternateContent>
        <mc:AlternateContent xmlns:mc="http://schemas.openxmlformats.org/markup-compatibility/2006">
          <mc:Choice Requires="x14">
            <control shapeId="6264" r:id="rId4" name="Check Box 120">
              <controlPr defaultSize="0" autoFill="0" autoLine="0" autoPict="0">
                <anchor moveWithCells="1">
                  <from>
                    <xdr:col>2</xdr:col>
                    <xdr:colOff>60960</xdr:colOff>
                    <xdr:row>8</xdr:row>
                    <xdr:rowOff>53340</xdr:rowOff>
                  </from>
                  <to>
                    <xdr:col>4</xdr:col>
                    <xdr:colOff>678180</xdr:colOff>
                    <xdr:row>9</xdr:row>
                    <xdr:rowOff>45720</xdr:rowOff>
                  </to>
                </anchor>
              </controlPr>
            </control>
          </mc:Choice>
        </mc:AlternateContent>
        <mc:AlternateContent xmlns:mc="http://schemas.openxmlformats.org/markup-compatibility/2006">
          <mc:Choice Requires="x14">
            <control shapeId="6265" r:id="rId5" name="Check Box 121">
              <controlPr defaultSize="0" autoFill="0" autoLine="0" autoPict="0">
                <anchor moveWithCells="1">
                  <from>
                    <xdr:col>2</xdr:col>
                    <xdr:colOff>60960</xdr:colOff>
                    <xdr:row>9</xdr:row>
                    <xdr:rowOff>83820</xdr:rowOff>
                  </from>
                  <to>
                    <xdr:col>4</xdr:col>
                    <xdr:colOff>1135380</xdr:colOff>
                    <xdr:row>9</xdr:row>
                    <xdr:rowOff>312420</xdr:rowOff>
                  </to>
                </anchor>
              </controlPr>
            </control>
          </mc:Choice>
        </mc:AlternateContent>
        <mc:AlternateContent xmlns:mc="http://schemas.openxmlformats.org/markup-compatibility/2006">
          <mc:Choice Requires="x14">
            <control shapeId="6266" r:id="rId6" name="Check Box 122">
              <controlPr defaultSize="0" autoFill="0" autoLine="0" autoPict="0">
                <anchor moveWithCells="1">
                  <from>
                    <xdr:col>3</xdr:col>
                    <xdr:colOff>693420</xdr:colOff>
                    <xdr:row>16</xdr:row>
                    <xdr:rowOff>175260</xdr:rowOff>
                  </from>
                  <to>
                    <xdr:col>3</xdr:col>
                    <xdr:colOff>1188720</xdr:colOff>
                    <xdr:row>18</xdr:row>
                    <xdr:rowOff>7620</xdr:rowOff>
                  </to>
                </anchor>
              </controlPr>
            </control>
          </mc:Choice>
        </mc:AlternateContent>
        <mc:AlternateContent xmlns:mc="http://schemas.openxmlformats.org/markup-compatibility/2006">
          <mc:Choice Requires="x14">
            <control shapeId="6267" r:id="rId7" name="Check Box 123">
              <controlPr defaultSize="0" autoFill="0" autoLine="0" autoPict="0">
                <anchor moveWithCells="1">
                  <from>
                    <xdr:col>3</xdr:col>
                    <xdr:colOff>1363980</xdr:colOff>
                    <xdr:row>16</xdr:row>
                    <xdr:rowOff>175260</xdr:rowOff>
                  </from>
                  <to>
                    <xdr:col>3</xdr:col>
                    <xdr:colOff>1874520</xdr:colOff>
                    <xdr:row>18</xdr:row>
                    <xdr:rowOff>7620</xdr:rowOff>
                  </to>
                </anchor>
              </controlPr>
            </control>
          </mc:Choice>
        </mc:AlternateContent>
        <mc:AlternateContent xmlns:mc="http://schemas.openxmlformats.org/markup-compatibility/2006">
          <mc:Choice Requires="x14">
            <control shapeId="6268" r:id="rId8" name="Check Box 124">
              <controlPr defaultSize="0" autoFill="0" autoLine="0" autoPict="0">
                <anchor moveWithCells="1">
                  <from>
                    <xdr:col>1</xdr:col>
                    <xdr:colOff>190500</xdr:colOff>
                    <xdr:row>23</xdr:row>
                    <xdr:rowOff>198120</xdr:rowOff>
                  </from>
                  <to>
                    <xdr:col>1</xdr:col>
                    <xdr:colOff>678180</xdr:colOff>
                    <xdr:row>25</xdr:row>
                    <xdr:rowOff>7620</xdr:rowOff>
                  </to>
                </anchor>
              </controlPr>
            </control>
          </mc:Choice>
        </mc:AlternateContent>
        <mc:AlternateContent xmlns:mc="http://schemas.openxmlformats.org/markup-compatibility/2006">
          <mc:Choice Requires="x14">
            <control shapeId="6269" r:id="rId9" name="Check Box 125">
              <controlPr defaultSize="0" autoFill="0" autoLine="0" autoPict="0">
                <anchor moveWithCells="1">
                  <from>
                    <xdr:col>1</xdr:col>
                    <xdr:colOff>830580</xdr:colOff>
                    <xdr:row>23</xdr:row>
                    <xdr:rowOff>198120</xdr:rowOff>
                  </from>
                  <to>
                    <xdr:col>1</xdr:col>
                    <xdr:colOff>1333500</xdr:colOff>
                    <xdr:row>25</xdr:row>
                    <xdr:rowOff>7620</xdr:rowOff>
                  </to>
                </anchor>
              </controlPr>
            </control>
          </mc:Choice>
        </mc:AlternateContent>
        <mc:AlternateContent xmlns:mc="http://schemas.openxmlformats.org/markup-compatibility/2006">
          <mc:Choice Requires="x14">
            <control shapeId="6270" r:id="rId10" name="Check Box 126">
              <controlPr defaultSize="0" autoFill="0" autoLine="0" autoPict="0">
                <anchor moveWithCells="1">
                  <from>
                    <xdr:col>4</xdr:col>
                    <xdr:colOff>312420</xdr:colOff>
                    <xdr:row>28</xdr:row>
                    <xdr:rowOff>38100</xdr:rowOff>
                  </from>
                  <to>
                    <xdr:col>4</xdr:col>
                    <xdr:colOff>800100</xdr:colOff>
                    <xdr:row>28</xdr:row>
                    <xdr:rowOff>259080</xdr:rowOff>
                  </to>
                </anchor>
              </controlPr>
            </control>
          </mc:Choice>
        </mc:AlternateContent>
        <mc:AlternateContent xmlns:mc="http://schemas.openxmlformats.org/markup-compatibility/2006">
          <mc:Choice Requires="x14">
            <control shapeId="6271" r:id="rId11" name="Check Box 127">
              <controlPr defaultSize="0" autoFill="0" autoLine="0" autoPict="0">
                <anchor moveWithCells="1">
                  <from>
                    <xdr:col>4</xdr:col>
                    <xdr:colOff>914400</xdr:colOff>
                    <xdr:row>28</xdr:row>
                    <xdr:rowOff>38100</xdr:rowOff>
                  </from>
                  <to>
                    <xdr:col>4</xdr:col>
                    <xdr:colOff>1417320</xdr:colOff>
                    <xdr:row>28</xdr:row>
                    <xdr:rowOff>259080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8DCFC-DE3F-4BAF-976D-D3B282536EE2}">
  <sheetPr codeName="Sheet1"/>
  <dimension ref="A1:AB500"/>
  <sheetViews>
    <sheetView zoomScaleNormal="100" workbookViewId="0">
      <pane ySplit="13" topLeftCell="A14" activePane="bottomLeft" state="frozen"/>
      <selection activeCell="E169" sqref="E169:F169"/>
      <selection pane="bottomLeft" activeCell="E19" sqref="E19"/>
    </sheetView>
  </sheetViews>
  <sheetFormatPr defaultRowHeight="14.4" x14ac:dyDescent="0.3"/>
  <cols>
    <col min="3" max="3" width="19.6640625" style="57" customWidth="1"/>
    <col min="4" max="4" width="12.6640625" style="57" customWidth="1"/>
    <col min="5" max="5" width="18.33203125" style="97" customWidth="1"/>
    <col min="6" max="6" width="10.44140625" style="123" customWidth="1"/>
    <col min="7" max="7" width="1.109375" style="97" hidden="1" customWidth="1"/>
    <col min="8" max="8" width="2.6640625" style="97" hidden="1" customWidth="1"/>
    <col min="9" max="9" width="1.109375" style="97" hidden="1" customWidth="1"/>
    <col min="10" max="10" width="4.6640625" style="97" hidden="1" customWidth="1"/>
    <col min="11" max="11" width="9.109375" style="97" customWidth="1"/>
    <col min="12" max="12" width="21.109375" style="97" customWidth="1"/>
    <col min="13" max="13" width="5.6640625" style="97" customWidth="1"/>
    <col min="14" max="14" width="12.109375" style="98" customWidth="1"/>
    <col min="15" max="15" width="11.44140625" style="98" bestFit="1" customWidth="1"/>
    <col min="16" max="16" width="10.44140625" style="123" customWidth="1"/>
    <col min="17" max="17" width="1.109375" style="96" hidden="1" customWidth="1"/>
    <col min="18" max="18" width="2.6640625" style="96" hidden="1" customWidth="1"/>
    <col min="19" max="19" width="1.109375" style="96" hidden="1" customWidth="1"/>
    <col min="20" max="20" width="5" style="96" hidden="1" customWidth="1"/>
    <col min="21" max="21" width="11.44140625" style="98" bestFit="1" customWidth="1"/>
  </cols>
  <sheetData>
    <row r="1" spans="1:28" ht="39" customHeight="1" x14ac:dyDescent="0.3">
      <c r="A1" s="11"/>
      <c r="B1" s="11"/>
      <c r="C1" s="52"/>
      <c r="D1" s="52"/>
      <c r="E1" s="61"/>
      <c r="F1" s="121"/>
      <c r="G1" s="61"/>
      <c r="H1" s="61"/>
      <c r="I1" s="61"/>
      <c r="J1" s="61"/>
      <c r="K1" s="61"/>
      <c r="L1" s="61"/>
      <c r="M1" s="61"/>
      <c r="N1" s="62"/>
      <c r="O1" s="62"/>
      <c r="P1" s="121"/>
      <c r="Q1" s="63"/>
      <c r="R1" s="63"/>
      <c r="S1" s="63"/>
      <c r="T1" s="63"/>
      <c r="U1" s="62"/>
      <c r="V1" s="11"/>
      <c r="W1" s="11"/>
      <c r="X1" s="11"/>
      <c r="Y1" s="11"/>
      <c r="Z1" s="11"/>
      <c r="AA1" s="11"/>
      <c r="AB1" s="11"/>
    </row>
    <row r="2" spans="1:28" x14ac:dyDescent="0.3">
      <c r="A2" s="11"/>
      <c r="B2" s="11"/>
      <c r="C2" s="52"/>
      <c r="D2" s="52"/>
      <c r="E2" s="61"/>
      <c r="F2" s="121"/>
      <c r="G2" s="61"/>
      <c r="H2" s="61"/>
      <c r="I2" s="61"/>
      <c r="J2" s="61"/>
      <c r="K2" s="61"/>
      <c r="L2" s="61"/>
      <c r="M2" s="61"/>
      <c r="N2" s="62"/>
      <c r="O2" s="62"/>
      <c r="P2" s="121"/>
      <c r="Q2" s="63"/>
      <c r="R2" s="63"/>
      <c r="S2" s="63"/>
      <c r="T2" s="63"/>
      <c r="U2" s="62"/>
      <c r="V2" s="11"/>
      <c r="W2" s="11"/>
      <c r="X2" s="11"/>
      <c r="Y2" s="11"/>
      <c r="Z2" s="11"/>
      <c r="AA2" s="11"/>
      <c r="AB2" s="11"/>
    </row>
    <row r="3" spans="1:28" x14ac:dyDescent="0.3">
      <c r="A3" s="11"/>
      <c r="B3" s="2"/>
      <c r="C3" s="53"/>
      <c r="D3" s="53"/>
      <c r="E3" s="64"/>
      <c r="F3" s="122"/>
      <c r="G3" s="64"/>
      <c r="H3" s="64"/>
      <c r="I3" s="64"/>
      <c r="J3" s="64"/>
      <c r="K3" s="64"/>
      <c r="L3" s="64"/>
      <c r="M3" s="64"/>
      <c r="N3" s="65"/>
      <c r="O3" s="65"/>
      <c r="P3" s="122"/>
      <c r="Q3" s="66"/>
      <c r="R3" s="66"/>
      <c r="S3" s="66"/>
      <c r="T3" s="66"/>
      <c r="U3" s="65"/>
      <c r="V3" s="2"/>
      <c r="W3" s="11"/>
      <c r="X3" s="11"/>
      <c r="Y3" s="11"/>
      <c r="Z3" s="11"/>
      <c r="AA3" s="11"/>
      <c r="AB3" s="11"/>
    </row>
    <row r="4" spans="1:28" x14ac:dyDescent="0.3">
      <c r="A4" s="11"/>
      <c r="B4" s="2"/>
      <c r="C4" s="53"/>
      <c r="D4" s="53"/>
      <c r="E4" s="64"/>
      <c r="F4" s="122"/>
      <c r="G4" s="64"/>
      <c r="H4" s="64"/>
      <c r="I4" s="64"/>
      <c r="J4" s="64"/>
      <c r="K4" s="64"/>
      <c r="L4" s="64"/>
      <c r="M4" s="64"/>
      <c r="N4" s="65"/>
      <c r="O4" s="65"/>
      <c r="P4" s="122"/>
      <c r="Q4" s="66"/>
      <c r="R4" s="66"/>
      <c r="S4" s="66"/>
      <c r="T4" s="66"/>
      <c r="U4" s="65"/>
      <c r="V4" s="2"/>
      <c r="W4" s="11"/>
      <c r="X4" s="11"/>
      <c r="Y4" s="11"/>
      <c r="Z4" s="11"/>
      <c r="AA4" s="11"/>
      <c r="AB4" s="11"/>
    </row>
    <row r="5" spans="1:28" ht="21" x14ac:dyDescent="0.3">
      <c r="A5" s="11"/>
      <c r="B5" s="2"/>
      <c r="C5" s="309" t="s">
        <v>252</v>
      </c>
      <c r="D5" s="310"/>
      <c r="E5" s="310"/>
      <c r="F5" s="310"/>
      <c r="G5" s="310"/>
      <c r="H5" s="310"/>
      <c r="I5" s="310"/>
      <c r="J5" s="310"/>
      <c r="K5" s="310"/>
      <c r="L5" s="310"/>
      <c r="M5" s="310"/>
      <c r="N5" s="311"/>
      <c r="O5" s="209"/>
      <c r="P5" s="312" t="s">
        <v>253</v>
      </c>
      <c r="Q5" s="312"/>
      <c r="R5" s="312"/>
      <c r="S5" s="312"/>
      <c r="T5" s="312"/>
      <c r="U5" s="312"/>
      <c r="V5" s="2"/>
      <c r="W5" s="11"/>
      <c r="X5" s="11"/>
      <c r="Y5" s="11"/>
      <c r="Z5" s="11"/>
      <c r="AA5" s="11"/>
      <c r="AB5" s="11"/>
    </row>
    <row r="6" spans="1:28" x14ac:dyDescent="0.3">
      <c r="A6" s="11"/>
      <c r="B6" s="2"/>
      <c r="C6" s="53"/>
      <c r="D6" s="53"/>
      <c r="E6" s="67" t="s">
        <v>134</v>
      </c>
      <c r="F6" s="122"/>
      <c r="G6" s="64"/>
      <c r="H6" s="64"/>
      <c r="I6" s="64"/>
      <c r="J6" s="64"/>
      <c r="K6" s="64"/>
      <c r="L6" s="64"/>
      <c r="M6" s="64"/>
      <c r="N6" s="65"/>
      <c r="O6" s="65"/>
      <c r="P6" s="122"/>
      <c r="Q6" s="66"/>
      <c r="R6" s="66"/>
      <c r="S6" s="66"/>
      <c r="T6" s="66"/>
      <c r="U6" s="65"/>
      <c r="V6" s="2"/>
      <c r="W6" s="11"/>
      <c r="X6" s="11"/>
      <c r="Y6" s="11"/>
      <c r="Z6" s="11"/>
      <c r="AA6" s="11"/>
      <c r="AB6" s="11"/>
    </row>
    <row r="7" spans="1:28" ht="15.6" x14ac:dyDescent="0.3">
      <c r="A7" s="11"/>
      <c r="B7" s="2"/>
      <c r="C7" s="51" t="s">
        <v>132</v>
      </c>
      <c r="D7" s="53"/>
      <c r="E7" s="67" t="s">
        <v>135</v>
      </c>
      <c r="F7" s="122"/>
      <c r="G7" s="64"/>
      <c r="H7" s="64"/>
      <c r="I7" s="64"/>
      <c r="J7" s="64"/>
      <c r="K7" s="64"/>
      <c r="L7" s="64"/>
      <c r="M7" s="64"/>
      <c r="N7" s="68" t="s">
        <v>11</v>
      </c>
      <c r="O7" s="65"/>
      <c r="P7" s="122"/>
      <c r="Q7" s="66"/>
      <c r="R7" s="66"/>
      <c r="S7" s="66"/>
      <c r="T7" s="66"/>
      <c r="U7" s="65"/>
      <c r="V7" s="2"/>
      <c r="W7" s="11"/>
      <c r="X7" s="11"/>
      <c r="Y7" s="11"/>
      <c r="Z7" s="11"/>
      <c r="AA7" s="11"/>
      <c r="AB7" s="11"/>
    </row>
    <row r="8" spans="1:28" x14ac:dyDescent="0.3">
      <c r="A8" s="11"/>
      <c r="B8" s="2"/>
      <c r="C8" s="53"/>
      <c r="D8" s="53"/>
      <c r="E8" s="67" t="s">
        <v>137</v>
      </c>
      <c r="F8" s="122"/>
      <c r="G8" s="64"/>
      <c r="H8" s="64"/>
      <c r="I8" s="64"/>
      <c r="J8" s="64"/>
      <c r="K8" s="64"/>
      <c r="L8" s="64"/>
      <c r="M8" s="64"/>
      <c r="N8" s="65"/>
      <c r="O8" s="65"/>
      <c r="P8" s="122"/>
      <c r="Q8" s="66"/>
      <c r="R8" s="66"/>
      <c r="S8" s="66"/>
      <c r="T8" s="66"/>
      <c r="U8" s="65"/>
      <c r="V8" s="2"/>
      <c r="W8" s="11"/>
      <c r="X8" s="11"/>
      <c r="Y8" s="11"/>
      <c r="Z8" s="11"/>
      <c r="AA8" s="11"/>
      <c r="AB8" s="11"/>
    </row>
    <row r="9" spans="1:28" ht="29.25" customHeight="1" x14ac:dyDescent="0.3">
      <c r="A9" s="11"/>
      <c r="B9" s="3"/>
      <c r="C9" s="210" t="s">
        <v>298</v>
      </c>
      <c r="D9" s="211" t="s">
        <v>299</v>
      </c>
      <c r="E9" s="212" t="s">
        <v>300</v>
      </c>
      <c r="F9" s="213" t="s">
        <v>301</v>
      </c>
      <c r="G9" s="214"/>
      <c r="H9" s="214"/>
      <c r="I9" s="214"/>
      <c r="J9" s="215"/>
      <c r="K9" s="212" t="s">
        <v>302</v>
      </c>
      <c r="L9" s="212" t="s">
        <v>303</v>
      </c>
      <c r="M9" s="71"/>
      <c r="N9" s="216" t="s">
        <v>304</v>
      </c>
      <c r="O9" s="216" t="s">
        <v>305</v>
      </c>
      <c r="P9" s="213" t="s">
        <v>307</v>
      </c>
      <c r="Q9" s="214"/>
      <c r="R9" s="214"/>
      <c r="S9" s="214"/>
      <c r="T9" s="215"/>
      <c r="U9" s="216" t="s">
        <v>311</v>
      </c>
      <c r="V9" s="133" t="s">
        <v>141</v>
      </c>
      <c r="W9" s="134" t="s">
        <v>144</v>
      </c>
      <c r="X9" s="134" t="s">
        <v>142</v>
      </c>
      <c r="Y9" s="134" t="s">
        <v>143</v>
      </c>
      <c r="Z9" s="138"/>
      <c r="AA9" s="11"/>
      <c r="AB9" s="11"/>
    </row>
    <row r="10" spans="1:28" ht="29.25" hidden="1" customHeight="1" x14ac:dyDescent="0.3">
      <c r="A10" s="11"/>
      <c r="B10" s="12"/>
      <c r="C10" s="54"/>
      <c r="D10" s="141"/>
      <c r="E10" s="141"/>
      <c r="F10" s="142"/>
      <c r="G10" s="118"/>
      <c r="H10" s="118"/>
      <c r="I10" s="118"/>
      <c r="J10" s="118"/>
      <c r="K10" s="141"/>
      <c r="L10" s="141"/>
      <c r="M10" s="71"/>
      <c r="N10" s="143"/>
      <c r="O10" s="143"/>
      <c r="P10" s="142"/>
      <c r="Q10" s="118"/>
      <c r="R10" s="118"/>
      <c r="S10" s="118"/>
      <c r="T10" s="118"/>
      <c r="U10" s="143"/>
      <c r="V10" s="144"/>
      <c r="W10" s="134"/>
      <c r="X10" s="134"/>
      <c r="Y10" s="134"/>
      <c r="Z10" s="138"/>
      <c r="AA10" s="11"/>
      <c r="AB10" s="11"/>
    </row>
    <row r="11" spans="1:28" ht="29.25" hidden="1" customHeight="1" x14ac:dyDescent="0.3">
      <c r="A11" s="11"/>
      <c r="B11" s="12"/>
      <c r="C11" s="54"/>
      <c r="D11" s="141"/>
      <c r="E11" s="145" t="s">
        <v>134</v>
      </c>
      <c r="F11" s="142"/>
      <c r="G11" s="118"/>
      <c r="H11" s="118"/>
      <c r="I11" s="118"/>
      <c r="J11" s="118"/>
      <c r="K11" s="141"/>
      <c r="L11" s="141"/>
      <c r="M11" s="71"/>
      <c r="N11" s="143"/>
      <c r="O11" s="143"/>
      <c r="P11" s="142"/>
      <c r="Q11" s="118"/>
      <c r="R11" s="118"/>
      <c r="S11" s="118"/>
      <c r="T11" s="118"/>
      <c r="U11" s="143"/>
      <c r="V11" s="144"/>
      <c r="W11" s="134"/>
      <c r="X11" s="134"/>
      <c r="Y11" s="134"/>
      <c r="Z11" s="138"/>
      <c r="AA11" s="11"/>
      <c r="AB11" s="11"/>
    </row>
    <row r="12" spans="1:28" ht="29.25" hidden="1" customHeight="1" x14ac:dyDescent="0.3">
      <c r="A12" s="11"/>
      <c r="B12" s="12"/>
      <c r="C12" s="54"/>
      <c r="D12" s="141"/>
      <c r="E12" s="145" t="s">
        <v>135</v>
      </c>
      <c r="F12" s="142"/>
      <c r="G12" s="118"/>
      <c r="H12" s="118"/>
      <c r="I12" s="118"/>
      <c r="J12" s="118"/>
      <c r="K12" s="141"/>
      <c r="L12" s="141"/>
      <c r="M12" s="71"/>
      <c r="N12" s="143"/>
      <c r="O12" s="143"/>
      <c r="P12" s="142"/>
      <c r="Q12" s="118"/>
      <c r="R12" s="118"/>
      <c r="S12" s="118"/>
      <c r="T12" s="118"/>
      <c r="U12" s="143"/>
      <c r="V12" s="144"/>
      <c r="W12" s="134"/>
      <c r="X12" s="134"/>
      <c r="Y12" s="134"/>
      <c r="Z12" s="138"/>
      <c r="AA12" s="11"/>
      <c r="AB12" s="11"/>
    </row>
    <row r="13" spans="1:28" ht="29.25" hidden="1" customHeight="1" x14ac:dyDescent="0.3">
      <c r="A13" s="11"/>
      <c r="B13" s="12"/>
      <c r="C13" s="54"/>
      <c r="D13" s="141"/>
      <c r="E13" s="145" t="s">
        <v>137</v>
      </c>
      <c r="F13" s="142"/>
      <c r="G13" s="118"/>
      <c r="H13" s="118"/>
      <c r="I13" s="118"/>
      <c r="J13" s="118"/>
      <c r="K13" s="141"/>
      <c r="L13" s="141"/>
      <c r="M13" s="71"/>
      <c r="N13" s="143"/>
      <c r="O13" s="143"/>
      <c r="P13" s="142"/>
      <c r="Q13" s="118"/>
      <c r="R13" s="118"/>
      <c r="S13" s="118"/>
      <c r="T13" s="118"/>
      <c r="U13" s="143"/>
      <c r="V13" s="144"/>
      <c r="W13" s="134"/>
      <c r="X13" s="134"/>
      <c r="Y13" s="134"/>
      <c r="Z13" s="138"/>
      <c r="AA13" s="11"/>
      <c r="AB13" s="11"/>
    </row>
    <row r="14" spans="1:28" x14ac:dyDescent="0.3">
      <c r="A14" s="11"/>
      <c r="B14" s="2"/>
      <c r="C14" s="55"/>
      <c r="D14" s="58"/>
      <c r="E14" s="99"/>
      <c r="F14" s="116"/>
      <c r="G14" s="72" t="str">
        <f>IF(C14="","","/")</f>
        <v/>
      </c>
      <c r="H14" s="73"/>
      <c r="I14" s="88" t="str">
        <f>IF(C14="","","/")</f>
        <v/>
      </c>
      <c r="J14" s="100"/>
      <c r="K14" s="75"/>
      <c r="L14" s="76"/>
      <c r="M14" s="64"/>
      <c r="N14" s="77"/>
      <c r="O14" s="79"/>
      <c r="P14" s="110"/>
      <c r="Q14" s="80" t="str">
        <f>IF(C14="","","/")</f>
        <v/>
      </c>
      <c r="R14" s="81"/>
      <c r="S14" s="80" t="str">
        <f>IF(C14="","","/")</f>
        <v/>
      </c>
      <c r="T14" s="101"/>
      <c r="U14" s="82"/>
      <c r="V14" s="37" t="str">
        <f>TEXT(F14,"ddmmyyyy")</f>
        <v>00011900</v>
      </c>
      <c r="W14" s="135" t="str">
        <f>IF(V14/1000000 &lt;1,"",LEFT(V14,2))</f>
        <v/>
      </c>
      <c r="X14" s="135" t="str">
        <f>IF(W14="","",MID(V14,3,2))</f>
        <v/>
      </c>
      <c r="Y14" s="135" t="str">
        <f>IF(W14="","",RIGHT(V14, 4))</f>
        <v/>
      </c>
      <c r="Z14" s="11"/>
      <c r="AA14" s="11"/>
      <c r="AB14" s="11"/>
    </row>
    <row r="15" spans="1:28" x14ac:dyDescent="0.3">
      <c r="A15" s="11"/>
      <c r="B15" s="2"/>
      <c r="C15" s="56"/>
      <c r="D15" s="58"/>
      <c r="E15" s="111"/>
      <c r="F15" s="116"/>
      <c r="G15" s="88" t="str">
        <f>IF(C15="","","/")</f>
        <v/>
      </c>
      <c r="H15" s="102"/>
      <c r="I15" s="88" t="str">
        <f>IF(C15="","","/")</f>
        <v/>
      </c>
      <c r="J15" s="100" t="str">
        <f>IF(C15="","",J14)</f>
        <v/>
      </c>
      <c r="K15" s="75"/>
      <c r="L15" s="76"/>
      <c r="M15" s="64"/>
      <c r="N15" s="77"/>
      <c r="O15" s="79"/>
      <c r="P15" s="110"/>
      <c r="Q15" s="85" t="str">
        <f>IF(C15="","","/")</f>
        <v/>
      </c>
      <c r="R15" s="86"/>
      <c r="S15" s="85" t="str">
        <f>IF(C15="","","/")</f>
        <v/>
      </c>
      <c r="T15" s="103"/>
      <c r="U15" s="82"/>
      <c r="V15" s="37" t="str">
        <f>TEXT(F15,"ddmmyyyy")</f>
        <v>00011900</v>
      </c>
      <c r="W15" s="135" t="str">
        <f>IF(V15/1000000 &lt;1,"",LEFT(V15,2))</f>
        <v/>
      </c>
      <c r="X15" s="135" t="str">
        <f>IF(W15="","",MID(V15,3,2))</f>
        <v/>
      </c>
      <c r="Y15" s="135" t="str">
        <f>IF(W15="","",RIGHT(V15, 4))</f>
        <v/>
      </c>
      <c r="Z15" s="11"/>
      <c r="AA15" s="11"/>
      <c r="AB15" s="11"/>
    </row>
    <row r="16" spans="1:28" x14ac:dyDescent="0.3">
      <c r="A16" s="11"/>
      <c r="B16" s="2"/>
      <c r="C16" s="55"/>
      <c r="D16" s="58"/>
      <c r="E16" s="111"/>
      <c r="F16" s="116"/>
      <c r="G16" s="72"/>
      <c r="H16" s="102"/>
      <c r="I16" s="88"/>
      <c r="J16" s="100"/>
      <c r="K16" s="75"/>
      <c r="L16" s="76"/>
      <c r="M16" s="64"/>
      <c r="N16" s="77"/>
      <c r="O16" s="79"/>
      <c r="P16" s="110"/>
      <c r="Q16" s="85"/>
      <c r="R16" s="86"/>
      <c r="S16" s="85"/>
      <c r="T16" s="103"/>
      <c r="U16" s="82"/>
      <c r="V16" s="37"/>
      <c r="W16" s="135"/>
      <c r="X16" s="135"/>
      <c r="Y16" s="135"/>
      <c r="Z16" s="11"/>
      <c r="AA16" s="11"/>
      <c r="AB16" s="11"/>
    </row>
    <row r="17" spans="1:28" x14ac:dyDescent="0.3">
      <c r="A17" s="11"/>
      <c r="B17" s="2"/>
      <c r="C17" s="55"/>
      <c r="D17" s="58"/>
      <c r="E17" s="111"/>
      <c r="F17" s="116"/>
      <c r="G17" s="72"/>
      <c r="H17" s="102"/>
      <c r="I17" s="88"/>
      <c r="J17" s="100"/>
      <c r="K17" s="75"/>
      <c r="L17" s="76"/>
      <c r="M17" s="64"/>
      <c r="N17" s="77"/>
      <c r="O17" s="79"/>
      <c r="P17" s="110"/>
      <c r="Q17" s="85"/>
      <c r="R17" s="86"/>
      <c r="S17" s="85"/>
      <c r="T17" s="103"/>
      <c r="U17" s="82"/>
      <c r="V17" s="37"/>
      <c r="W17" s="135"/>
      <c r="X17" s="135"/>
      <c r="Y17" s="135"/>
      <c r="Z17" s="11"/>
      <c r="AA17" s="11"/>
      <c r="AB17" s="11"/>
    </row>
    <row r="18" spans="1:28" x14ac:dyDescent="0.3">
      <c r="A18" s="11"/>
      <c r="B18" s="2"/>
      <c r="C18" s="55"/>
      <c r="D18" s="58"/>
      <c r="E18" s="111"/>
      <c r="F18" s="116"/>
      <c r="G18" s="72"/>
      <c r="H18" s="102"/>
      <c r="I18" s="88"/>
      <c r="J18" s="100"/>
      <c r="K18" s="75"/>
      <c r="L18" s="76"/>
      <c r="M18" s="64"/>
      <c r="N18" s="77"/>
      <c r="O18" s="79"/>
      <c r="P18" s="110"/>
      <c r="Q18" s="85"/>
      <c r="R18" s="86"/>
      <c r="S18" s="85"/>
      <c r="T18" s="103"/>
      <c r="U18" s="82"/>
      <c r="V18" s="37"/>
      <c r="W18" s="135"/>
      <c r="X18" s="135"/>
      <c r="Y18" s="135"/>
      <c r="Z18" s="11"/>
      <c r="AA18" s="11"/>
      <c r="AB18" s="11"/>
    </row>
    <row r="19" spans="1:28" x14ac:dyDescent="0.3">
      <c r="A19" s="11"/>
      <c r="B19" s="2"/>
      <c r="C19" s="55"/>
      <c r="D19" s="58"/>
      <c r="E19" s="111"/>
      <c r="F19" s="116"/>
      <c r="G19" s="72"/>
      <c r="H19" s="102"/>
      <c r="I19" s="88"/>
      <c r="J19" s="100"/>
      <c r="K19" s="75"/>
      <c r="L19" s="76"/>
      <c r="M19" s="64"/>
      <c r="N19" s="77"/>
      <c r="O19" s="79"/>
      <c r="P19" s="110"/>
      <c r="Q19" s="85"/>
      <c r="R19" s="86"/>
      <c r="S19" s="85"/>
      <c r="T19" s="103"/>
      <c r="U19" s="82"/>
      <c r="V19" s="37"/>
      <c r="W19" s="135"/>
      <c r="X19" s="135"/>
      <c r="Y19" s="135"/>
      <c r="Z19" s="11"/>
      <c r="AA19" s="11"/>
      <c r="AB19" s="11"/>
    </row>
    <row r="20" spans="1:28" x14ac:dyDescent="0.3">
      <c r="A20" s="11"/>
      <c r="B20" s="2"/>
      <c r="C20" s="55"/>
      <c r="D20" s="58"/>
      <c r="E20" s="111"/>
      <c r="F20" s="116"/>
      <c r="G20" s="72"/>
      <c r="H20" s="102"/>
      <c r="I20" s="88"/>
      <c r="J20" s="100"/>
      <c r="K20" s="75"/>
      <c r="L20" s="76"/>
      <c r="M20" s="64"/>
      <c r="N20" s="77"/>
      <c r="O20" s="79"/>
      <c r="P20" s="110"/>
      <c r="Q20" s="85"/>
      <c r="R20" s="86"/>
      <c r="S20" s="85"/>
      <c r="T20" s="103"/>
      <c r="U20" s="82"/>
      <c r="V20" s="37"/>
      <c r="W20" s="135"/>
      <c r="X20" s="135"/>
      <c r="Y20" s="135"/>
      <c r="Z20" s="11"/>
      <c r="AA20" s="11"/>
      <c r="AB20" s="11"/>
    </row>
    <row r="21" spans="1:28" x14ac:dyDescent="0.3">
      <c r="A21" s="11"/>
      <c r="B21" s="2"/>
      <c r="C21" s="55"/>
      <c r="D21" s="58"/>
      <c r="E21" s="111"/>
      <c r="F21" s="116"/>
      <c r="G21" s="72"/>
      <c r="H21" s="102"/>
      <c r="I21" s="88"/>
      <c r="J21" s="100"/>
      <c r="K21" s="75"/>
      <c r="L21" s="76"/>
      <c r="M21" s="64"/>
      <c r="N21" s="77"/>
      <c r="O21" s="79"/>
      <c r="P21" s="110"/>
      <c r="Q21" s="85"/>
      <c r="R21" s="86"/>
      <c r="S21" s="85"/>
      <c r="T21" s="103"/>
      <c r="U21" s="82"/>
      <c r="V21" s="37"/>
      <c r="W21" s="135"/>
      <c r="X21" s="135"/>
      <c r="Y21" s="135"/>
      <c r="Z21" s="11"/>
      <c r="AA21" s="11"/>
      <c r="AB21" s="11"/>
    </row>
    <row r="22" spans="1:28" x14ac:dyDescent="0.3">
      <c r="A22" s="11"/>
      <c r="B22" s="2"/>
      <c r="C22" s="55"/>
      <c r="D22" s="58"/>
      <c r="E22" s="111"/>
      <c r="F22" s="116"/>
      <c r="G22" s="72"/>
      <c r="H22" s="102"/>
      <c r="I22" s="88"/>
      <c r="J22" s="100"/>
      <c r="K22" s="75"/>
      <c r="L22" s="76"/>
      <c r="M22" s="64"/>
      <c r="N22" s="77"/>
      <c r="O22" s="79"/>
      <c r="P22" s="110"/>
      <c r="Q22" s="85"/>
      <c r="R22" s="86"/>
      <c r="S22" s="85"/>
      <c r="T22" s="103"/>
      <c r="U22" s="82"/>
      <c r="V22" s="37"/>
      <c r="W22" s="135"/>
      <c r="X22" s="135"/>
      <c r="Y22" s="135"/>
      <c r="Z22" s="11"/>
      <c r="AA22" s="11"/>
      <c r="AB22" s="11"/>
    </row>
    <row r="23" spans="1:28" x14ac:dyDescent="0.3">
      <c r="A23" s="11"/>
      <c r="B23" s="2"/>
      <c r="C23" s="55"/>
      <c r="D23" s="58"/>
      <c r="E23" s="111"/>
      <c r="F23" s="116"/>
      <c r="G23" s="72"/>
      <c r="H23" s="102"/>
      <c r="I23" s="88"/>
      <c r="J23" s="100"/>
      <c r="K23" s="75"/>
      <c r="L23" s="76"/>
      <c r="M23" s="64"/>
      <c r="N23" s="77"/>
      <c r="O23" s="79"/>
      <c r="P23" s="110"/>
      <c r="Q23" s="85"/>
      <c r="R23" s="86"/>
      <c r="S23" s="85"/>
      <c r="T23" s="103"/>
      <c r="U23" s="82"/>
      <c r="V23" s="37"/>
      <c r="W23" s="135"/>
      <c r="X23" s="135"/>
      <c r="Y23" s="135"/>
      <c r="Z23" s="11"/>
      <c r="AA23" s="11"/>
      <c r="AB23" s="11"/>
    </row>
    <row r="24" spans="1:28" x14ac:dyDescent="0.3">
      <c r="A24" s="11"/>
      <c r="B24" s="2"/>
      <c r="C24" s="55"/>
      <c r="D24" s="58"/>
      <c r="E24" s="111"/>
      <c r="F24" s="116"/>
      <c r="G24" s="72"/>
      <c r="H24" s="102"/>
      <c r="I24" s="88"/>
      <c r="J24" s="100"/>
      <c r="K24" s="75"/>
      <c r="L24" s="76"/>
      <c r="M24" s="64"/>
      <c r="N24" s="77"/>
      <c r="O24" s="79"/>
      <c r="P24" s="110"/>
      <c r="Q24" s="85"/>
      <c r="R24" s="86"/>
      <c r="S24" s="85"/>
      <c r="T24" s="103"/>
      <c r="U24" s="82"/>
      <c r="V24" s="37"/>
      <c r="W24" s="135"/>
      <c r="X24" s="135"/>
      <c r="Y24" s="135"/>
      <c r="Z24" s="11"/>
      <c r="AA24" s="11"/>
      <c r="AB24" s="11"/>
    </row>
    <row r="25" spans="1:28" x14ac:dyDescent="0.3">
      <c r="A25" s="11"/>
      <c r="B25" s="2"/>
      <c r="C25" s="55"/>
      <c r="D25" s="58"/>
      <c r="E25" s="111"/>
      <c r="F25" s="116"/>
      <c r="G25" s="72"/>
      <c r="H25" s="102"/>
      <c r="I25" s="88"/>
      <c r="J25" s="100"/>
      <c r="K25" s="75"/>
      <c r="L25" s="76"/>
      <c r="M25" s="64"/>
      <c r="N25" s="77"/>
      <c r="O25" s="79"/>
      <c r="P25" s="110"/>
      <c r="Q25" s="85"/>
      <c r="R25" s="86"/>
      <c r="S25" s="85"/>
      <c r="T25" s="103"/>
      <c r="U25" s="82"/>
      <c r="V25" s="37"/>
      <c r="W25" s="135"/>
      <c r="X25" s="135"/>
      <c r="Y25" s="135"/>
      <c r="Z25" s="11"/>
      <c r="AA25" s="11"/>
      <c r="AB25" s="11"/>
    </row>
    <row r="26" spans="1:28" x14ac:dyDescent="0.3">
      <c r="A26" s="11"/>
      <c r="B26" s="2"/>
      <c r="C26" s="55"/>
      <c r="D26" s="58"/>
      <c r="E26" s="111"/>
      <c r="F26" s="116"/>
      <c r="G26" s="72"/>
      <c r="H26" s="102"/>
      <c r="I26" s="88"/>
      <c r="J26" s="100"/>
      <c r="K26" s="75"/>
      <c r="L26" s="76"/>
      <c r="M26" s="64"/>
      <c r="N26" s="77"/>
      <c r="O26" s="79"/>
      <c r="P26" s="110"/>
      <c r="Q26" s="85"/>
      <c r="R26" s="86"/>
      <c r="S26" s="85"/>
      <c r="T26" s="103"/>
      <c r="U26" s="82"/>
      <c r="V26" s="37"/>
      <c r="W26" s="135"/>
      <c r="X26" s="135"/>
      <c r="Y26" s="135"/>
      <c r="Z26" s="11"/>
      <c r="AA26" s="11"/>
      <c r="AB26" s="11"/>
    </row>
    <row r="27" spans="1:28" x14ac:dyDescent="0.3">
      <c r="A27" s="11"/>
      <c r="B27" s="2"/>
      <c r="C27" s="55"/>
      <c r="D27" s="58"/>
      <c r="E27" s="152"/>
      <c r="F27" s="116"/>
      <c r="G27" s="72"/>
      <c r="H27" s="102"/>
      <c r="I27" s="88"/>
      <c r="J27" s="100"/>
      <c r="K27" s="75"/>
      <c r="L27" s="76"/>
      <c r="M27" s="64"/>
      <c r="N27" s="77"/>
      <c r="O27" s="79"/>
      <c r="P27" s="110"/>
      <c r="Q27" s="85"/>
      <c r="R27" s="86"/>
      <c r="S27" s="85"/>
      <c r="T27" s="103"/>
      <c r="U27" s="82"/>
      <c r="V27" s="37"/>
      <c r="W27" s="135"/>
      <c r="X27" s="135"/>
      <c r="Y27" s="135"/>
      <c r="Z27" s="11"/>
      <c r="AA27" s="11"/>
      <c r="AB27" s="11"/>
    </row>
    <row r="28" spans="1:28" x14ac:dyDescent="0.3">
      <c r="A28" s="11"/>
      <c r="B28" s="2"/>
      <c r="C28" s="55"/>
      <c r="D28" s="58"/>
      <c r="E28" s="111"/>
      <c r="F28" s="116"/>
      <c r="G28" s="72"/>
      <c r="H28" s="102"/>
      <c r="I28" s="88"/>
      <c r="J28" s="100"/>
      <c r="K28" s="75"/>
      <c r="L28" s="76"/>
      <c r="M28" s="64"/>
      <c r="N28" s="77"/>
      <c r="O28" s="79"/>
      <c r="P28" s="110"/>
      <c r="Q28" s="85"/>
      <c r="R28" s="86"/>
      <c r="S28" s="85"/>
      <c r="T28" s="103"/>
      <c r="U28" s="82"/>
      <c r="V28" s="37"/>
      <c r="W28" s="135"/>
      <c r="X28" s="135"/>
      <c r="Y28" s="135"/>
      <c r="Z28" s="11"/>
      <c r="AA28" s="11"/>
      <c r="AB28" s="11"/>
    </row>
    <row r="29" spans="1:28" x14ac:dyDescent="0.3">
      <c r="A29" s="11"/>
      <c r="B29" s="2"/>
      <c r="C29" s="55"/>
      <c r="D29" s="58"/>
      <c r="E29" s="111"/>
      <c r="F29" s="116"/>
      <c r="G29" s="72"/>
      <c r="H29" s="102"/>
      <c r="I29" s="88"/>
      <c r="J29" s="100"/>
      <c r="K29" s="75"/>
      <c r="L29" s="76"/>
      <c r="M29" s="64"/>
      <c r="N29" s="77"/>
      <c r="O29" s="79"/>
      <c r="P29" s="110"/>
      <c r="Q29" s="85"/>
      <c r="R29" s="86"/>
      <c r="S29" s="85"/>
      <c r="T29" s="103"/>
      <c r="U29" s="82"/>
      <c r="V29" s="37"/>
      <c r="W29" s="135"/>
      <c r="X29" s="135"/>
      <c r="Y29" s="135"/>
      <c r="Z29" s="11"/>
      <c r="AA29" s="11"/>
      <c r="AB29" s="11"/>
    </row>
    <row r="30" spans="1:28" x14ac:dyDescent="0.3">
      <c r="A30" s="11"/>
      <c r="B30" s="2"/>
      <c r="C30" s="55"/>
      <c r="D30" s="58"/>
      <c r="E30" s="111"/>
      <c r="F30" s="116"/>
      <c r="G30" s="72"/>
      <c r="H30" s="102"/>
      <c r="I30" s="88"/>
      <c r="J30" s="100"/>
      <c r="K30" s="75"/>
      <c r="L30" s="76"/>
      <c r="M30" s="64"/>
      <c r="N30" s="77"/>
      <c r="O30" s="79"/>
      <c r="P30" s="110"/>
      <c r="Q30" s="85"/>
      <c r="R30" s="86"/>
      <c r="S30" s="85"/>
      <c r="T30" s="103"/>
      <c r="U30" s="82"/>
      <c r="V30" s="37"/>
      <c r="W30" s="135"/>
      <c r="X30" s="135"/>
      <c r="Y30" s="135"/>
      <c r="Z30" s="11"/>
      <c r="AA30" s="11"/>
      <c r="AB30" s="11"/>
    </row>
    <row r="31" spans="1:28" x14ac:dyDescent="0.3">
      <c r="A31" s="11"/>
      <c r="B31" s="2"/>
      <c r="C31" s="55"/>
      <c r="D31" s="58"/>
      <c r="E31" s="111"/>
      <c r="F31" s="116"/>
      <c r="G31" s="72"/>
      <c r="H31" s="102"/>
      <c r="I31" s="88"/>
      <c r="J31" s="100"/>
      <c r="K31" s="75"/>
      <c r="L31" s="76"/>
      <c r="M31" s="64"/>
      <c r="N31" s="77"/>
      <c r="O31" s="79"/>
      <c r="P31" s="110"/>
      <c r="Q31" s="85"/>
      <c r="R31" s="86"/>
      <c r="S31" s="85"/>
      <c r="T31" s="103"/>
      <c r="U31" s="82"/>
      <c r="V31" s="37"/>
      <c r="W31" s="135"/>
      <c r="X31" s="135"/>
      <c r="Y31" s="135"/>
      <c r="Z31" s="11"/>
      <c r="AA31" s="11"/>
      <c r="AB31" s="11"/>
    </row>
    <row r="32" spans="1:28" x14ac:dyDescent="0.3">
      <c r="A32" s="11"/>
      <c r="B32" s="2"/>
      <c r="C32" s="55"/>
      <c r="D32" s="58"/>
      <c r="E32" s="111"/>
      <c r="F32" s="116"/>
      <c r="G32" s="72"/>
      <c r="H32" s="102"/>
      <c r="I32" s="88"/>
      <c r="J32" s="100"/>
      <c r="K32" s="75"/>
      <c r="L32" s="76"/>
      <c r="M32" s="64"/>
      <c r="N32" s="77"/>
      <c r="O32" s="79"/>
      <c r="P32" s="110"/>
      <c r="Q32" s="85"/>
      <c r="R32" s="86"/>
      <c r="S32" s="85"/>
      <c r="T32" s="103"/>
      <c r="U32" s="82"/>
      <c r="V32" s="37"/>
      <c r="W32" s="135"/>
      <c r="X32" s="135"/>
      <c r="Y32" s="135"/>
      <c r="Z32" s="11"/>
      <c r="AA32" s="11"/>
      <c r="AB32" s="11"/>
    </row>
    <row r="33" spans="1:28" x14ac:dyDescent="0.3">
      <c r="A33" s="11"/>
      <c r="B33" s="2"/>
      <c r="C33" s="55"/>
      <c r="D33" s="58"/>
      <c r="E33" s="111"/>
      <c r="F33" s="116"/>
      <c r="G33" s="72"/>
      <c r="H33" s="102"/>
      <c r="I33" s="88"/>
      <c r="J33" s="100"/>
      <c r="K33" s="75"/>
      <c r="L33" s="76"/>
      <c r="M33" s="64"/>
      <c r="N33" s="77"/>
      <c r="O33" s="79"/>
      <c r="P33" s="110"/>
      <c r="Q33" s="85"/>
      <c r="R33" s="86"/>
      <c r="S33" s="85"/>
      <c r="T33" s="103"/>
      <c r="U33" s="82"/>
      <c r="V33" s="37"/>
      <c r="W33" s="135"/>
      <c r="X33" s="135"/>
      <c r="Y33" s="135"/>
      <c r="Z33" s="11"/>
      <c r="AA33" s="11"/>
      <c r="AB33" s="11"/>
    </row>
    <row r="34" spans="1:28" x14ac:dyDescent="0.3">
      <c r="A34" s="11"/>
      <c r="B34" s="2"/>
      <c r="C34" s="55"/>
      <c r="D34" s="58"/>
      <c r="E34" s="111"/>
      <c r="F34" s="116"/>
      <c r="G34" s="72"/>
      <c r="H34" s="102"/>
      <c r="I34" s="88"/>
      <c r="J34" s="100"/>
      <c r="K34" s="75"/>
      <c r="L34" s="76"/>
      <c r="M34" s="64"/>
      <c r="N34" s="77"/>
      <c r="O34" s="79"/>
      <c r="P34" s="110"/>
      <c r="Q34" s="85"/>
      <c r="R34" s="86"/>
      <c r="S34" s="85"/>
      <c r="T34" s="103"/>
      <c r="U34" s="82"/>
      <c r="V34" s="37"/>
      <c r="W34" s="135"/>
      <c r="X34" s="135"/>
      <c r="Y34" s="135"/>
      <c r="Z34" s="11"/>
      <c r="AA34" s="11"/>
      <c r="AB34" s="11"/>
    </row>
    <row r="35" spans="1:28" x14ac:dyDescent="0.3">
      <c r="A35" s="11"/>
      <c r="B35" s="2"/>
      <c r="C35" s="55"/>
      <c r="D35" s="58"/>
      <c r="E35" s="111"/>
      <c r="F35" s="116"/>
      <c r="G35" s="72"/>
      <c r="H35" s="102"/>
      <c r="I35" s="88"/>
      <c r="J35" s="100"/>
      <c r="K35" s="75"/>
      <c r="L35" s="76"/>
      <c r="M35" s="64"/>
      <c r="N35" s="77"/>
      <c r="O35" s="79"/>
      <c r="P35" s="110"/>
      <c r="Q35" s="85"/>
      <c r="R35" s="86"/>
      <c r="S35" s="85"/>
      <c r="T35" s="103"/>
      <c r="U35" s="82"/>
      <c r="V35" s="37"/>
      <c r="W35" s="135"/>
      <c r="X35" s="135"/>
      <c r="Y35" s="135"/>
      <c r="Z35" s="11"/>
      <c r="AA35" s="11"/>
      <c r="AB35" s="11"/>
    </row>
    <row r="36" spans="1:28" x14ac:dyDescent="0.3">
      <c r="A36" s="11"/>
      <c r="B36" s="2"/>
      <c r="C36" s="55"/>
      <c r="D36" s="58"/>
      <c r="E36" s="111"/>
      <c r="F36" s="116"/>
      <c r="G36" s="72"/>
      <c r="H36" s="102"/>
      <c r="I36" s="88"/>
      <c r="J36" s="100"/>
      <c r="K36" s="75"/>
      <c r="L36" s="76"/>
      <c r="M36" s="64"/>
      <c r="N36" s="77"/>
      <c r="O36" s="79"/>
      <c r="P36" s="110"/>
      <c r="Q36" s="85"/>
      <c r="R36" s="86"/>
      <c r="S36" s="85"/>
      <c r="T36" s="103"/>
      <c r="U36" s="82"/>
      <c r="V36" s="37"/>
      <c r="W36" s="135"/>
      <c r="X36" s="135"/>
      <c r="Y36" s="135"/>
      <c r="Z36" s="11"/>
      <c r="AA36" s="11"/>
      <c r="AB36" s="11"/>
    </row>
    <row r="37" spans="1:28" x14ac:dyDescent="0.3">
      <c r="A37" s="11"/>
      <c r="B37" s="2"/>
      <c r="C37" s="55"/>
      <c r="D37" s="58"/>
      <c r="E37" s="111"/>
      <c r="F37" s="116"/>
      <c r="G37" s="72"/>
      <c r="H37" s="102"/>
      <c r="I37" s="88"/>
      <c r="J37" s="100"/>
      <c r="K37" s="75"/>
      <c r="L37" s="76"/>
      <c r="M37" s="64"/>
      <c r="N37" s="77"/>
      <c r="O37" s="79"/>
      <c r="P37" s="110"/>
      <c r="Q37" s="85"/>
      <c r="R37" s="86"/>
      <c r="S37" s="85"/>
      <c r="T37" s="103"/>
      <c r="U37" s="82"/>
      <c r="V37" s="37"/>
      <c r="W37" s="135"/>
      <c r="X37" s="135"/>
      <c r="Y37" s="135"/>
      <c r="Z37" s="11"/>
      <c r="AA37" s="11"/>
      <c r="AB37" s="11"/>
    </row>
    <row r="38" spans="1:28" x14ac:dyDescent="0.3">
      <c r="A38" s="11"/>
      <c r="B38" s="2"/>
      <c r="C38" s="55"/>
      <c r="D38" s="58"/>
      <c r="E38" s="111"/>
      <c r="F38" s="116"/>
      <c r="G38" s="72"/>
      <c r="H38" s="102"/>
      <c r="I38" s="88"/>
      <c r="J38" s="100"/>
      <c r="K38" s="75"/>
      <c r="L38" s="76"/>
      <c r="M38" s="64"/>
      <c r="N38" s="77"/>
      <c r="O38" s="79"/>
      <c r="P38" s="110"/>
      <c r="Q38" s="85"/>
      <c r="R38" s="86"/>
      <c r="S38" s="85"/>
      <c r="T38" s="103"/>
      <c r="U38" s="82"/>
      <c r="V38" s="37"/>
      <c r="W38" s="135"/>
      <c r="X38" s="135"/>
      <c r="Y38" s="135"/>
      <c r="Z38" s="11"/>
      <c r="AA38" s="11"/>
      <c r="AB38" s="11"/>
    </row>
    <row r="39" spans="1:28" x14ac:dyDescent="0.3">
      <c r="A39" s="11"/>
      <c r="B39" s="2"/>
      <c r="C39" s="55"/>
      <c r="D39" s="58"/>
      <c r="E39" s="111"/>
      <c r="F39" s="116"/>
      <c r="G39" s="72"/>
      <c r="H39" s="102"/>
      <c r="I39" s="88"/>
      <c r="J39" s="100"/>
      <c r="K39" s="75"/>
      <c r="L39" s="76"/>
      <c r="M39" s="64"/>
      <c r="N39" s="77"/>
      <c r="O39" s="79"/>
      <c r="P39" s="110"/>
      <c r="Q39" s="85"/>
      <c r="R39" s="86"/>
      <c r="S39" s="85"/>
      <c r="T39" s="103"/>
      <c r="U39" s="82"/>
      <c r="V39" s="37"/>
      <c r="W39" s="135"/>
      <c r="X39" s="135"/>
      <c r="Y39" s="135"/>
      <c r="Z39" s="11"/>
      <c r="AA39" s="11"/>
      <c r="AB39" s="11"/>
    </row>
    <row r="40" spans="1:28" x14ac:dyDescent="0.3">
      <c r="A40" s="11"/>
      <c r="B40" s="2"/>
      <c r="C40" s="55"/>
      <c r="D40" s="58"/>
      <c r="E40" s="111"/>
      <c r="F40" s="116"/>
      <c r="G40" s="72"/>
      <c r="H40" s="102"/>
      <c r="I40" s="88"/>
      <c r="J40" s="100"/>
      <c r="K40" s="75"/>
      <c r="L40" s="76"/>
      <c r="M40" s="64"/>
      <c r="N40" s="77"/>
      <c r="O40" s="79"/>
      <c r="P40" s="110"/>
      <c r="Q40" s="85"/>
      <c r="R40" s="86"/>
      <c r="S40" s="85"/>
      <c r="T40" s="103"/>
      <c r="U40" s="82"/>
      <c r="V40" s="37"/>
      <c r="W40" s="135"/>
      <c r="X40" s="135"/>
      <c r="Y40" s="135"/>
      <c r="Z40" s="11"/>
      <c r="AA40" s="11"/>
      <c r="AB40" s="11"/>
    </row>
    <row r="41" spans="1:28" x14ac:dyDescent="0.3">
      <c r="A41" s="11"/>
      <c r="B41" s="2"/>
      <c r="C41" s="55"/>
      <c r="D41" s="58"/>
      <c r="E41" s="111"/>
      <c r="F41" s="116"/>
      <c r="G41" s="72"/>
      <c r="H41" s="102"/>
      <c r="I41" s="88"/>
      <c r="J41" s="100"/>
      <c r="K41" s="75"/>
      <c r="L41" s="76"/>
      <c r="M41" s="64"/>
      <c r="N41" s="77"/>
      <c r="O41" s="79"/>
      <c r="P41" s="110"/>
      <c r="Q41" s="85"/>
      <c r="R41" s="86"/>
      <c r="S41" s="85"/>
      <c r="T41" s="103"/>
      <c r="U41" s="82"/>
      <c r="V41" s="37"/>
      <c r="W41" s="135"/>
      <c r="X41" s="135"/>
      <c r="Y41" s="135"/>
      <c r="Z41" s="11"/>
      <c r="AA41" s="11"/>
      <c r="AB41" s="11"/>
    </row>
    <row r="42" spans="1:28" x14ac:dyDescent="0.3">
      <c r="A42" s="11"/>
      <c r="B42" s="2"/>
      <c r="C42" s="55"/>
      <c r="D42" s="58"/>
      <c r="E42" s="111"/>
      <c r="F42" s="116"/>
      <c r="G42" s="72"/>
      <c r="H42" s="102"/>
      <c r="I42" s="88"/>
      <c r="J42" s="100"/>
      <c r="K42" s="75"/>
      <c r="L42" s="76"/>
      <c r="M42" s="64"/>
      <c r="N42" s="77"/>
      <c r="O42" s="79"/>
      <c r="P42" s="110"/>
      <c r="Q42" s="85"/>
      <c r="R42" s="86"/>
      <c r="S42" s="85"/>
      <c r="T42" s="103"/>
      <c r="U42" s="82"/>
      <c r="V42" s="37"/>
      <c r="W42" s="135"/>
      <c r="X42" s="135"/>
      <c r="Y42" s="135"/>
      <c r="Z42" s="11"/>
      <c r="AA42" s="11"/>
      <c r="AB42" s="11"/>
    </row>
    <row r="43" spans="1:28" x14ac:dyDescent="0.3">
      <c r="A43" s="11"/>
      <c r="B43" s="2"/>
      <c r="C43" s="55"/>
      <c r="D43" s="58"/>
      <c r="E43" s="111"/>
      <c r="F43" s="116"/>
      <c r="G43" s="72"/>
      <c r="H43" s="102"/>
      <c r="I43" s="88"/>
      <c r="J43" s="100"/>
      <c r="K43" s="75"/>
      <c r="L43" s="76"/>
      <c r="M43" s="64"/>
      <c r="N43" s="77"/>
      <c r="O43" s="79"/>
      <c r="P43" s="110"/>
      <c r="Q43" s="85"/>
      <c r="R43" s="86"/>
      <c r="S43" s="85"/>
      <c r="T43" s="103"/>
      <c r="U43" s="82"/>
      <c r="V43" s="37"/>
      <c r="W43" s="135"/>
      <c r="X43" s="135"/>
      <c r="Y43" s="135"/>
      <c r="Z43" s="11"/>
      <c r="AA43" s="11"/>
      <c r="AB43" s="11"/>
    </row>
    <row r="44" spans="1:28" x14ac:dyDescent="0.3">
      <c r="A44" s="11"/>
      <c r="B44" s="2"/>
      <c r="C44" s="55"/>
      <c r="D44" s="58"/>
      <c r="E44" s="111"/>
      <c r="F44" s="116"/>
      <c r="G44" s="72"/>
      <c r="H44" s="102"/>
      <c r="I44" s="88"/>
      <c r="J44" s="100"/>
      <c r="K44" s="75"/>
      <c r="L44" s="76"/>
      <c r="M44" s="64"/>
      <c r="N44" s="77"/>
      <c r="O44" s="79"/>
      <c r="P44" s="110"/>
      <c r="Q44" s="85"/>
      <c r="R44" s="86"/>
      <c r="S44" s="85"/>
      <c r="T44" s="103"/>
      <c r="U44" s="82"/>
      <c r="V44" s="37"/>
      <c r="W44" s="135"/>
      <c r="X44" s="135"/>
      <c r="Y44" s="135"/>
      <c r="Z44" s="11"/>
      <c r="AA44" s="11"/>
      <c r="AB44" s="11"/>
    </row>
    <row r="45" spans="1:28" x14ac:dyDescent="0.3">
      <c r="A45" s="11"/>
      <c r="B45" s="2"/>
      <c r="C45" s="55"/>
      <c r="D45" s="58"/>
      <c r="E45" s="111"/>
      <c r="F45" s="116"/>
      <c r="G45" s="72"/>
      <c r="H45" s="102"/>
      <c r="I45" s="88"/>
      <c r="J45" s="100"/>
      <c r="K45" s="75"/>
      <c r="L45" s="76"/>
      <c r="M45" s="64"/>
      <c r="N45" s="77"/>
      <c r="O45" s="79"/>
      <c r="P45" s="110"/>
      <c r="Q45" s="85"/>
      <c r="R45" s="86"/>
      <c r="S45" s="85"/>
      <c r="T45" s="103"/>
      <c r="U45" s="82"/>
      <c r="V45" s="37"/>
      <c r="W45" s="135"/>
      <c r="X45" s="135"/>
      <c r="Y45" s="135"/>
      <c r="Z45" s="11"/>
      <c r="AA45" s="11"/>
      <c r="AB45" s="11"/>
    </row>
    <row r="46" spans="1:28" x14ac:dyDescent="0.3">
      <c r="A46" s="11"/>
      <c r="B46" s="2"/>
      <c r="C46" s="55"/>
      <c r="D46" s="58"/>
      <c r="E46" s="111"/>
      <c r="F46" s="116"/>
      <c r="G46" s="72"/>
      <c r="H46" s="102"/>
      <c r="I46" s="88"/>
      <c r="J46" s="100"/>
      <c r="K46" s="75"/>
      <c r="L46" s="76"/>
      <c r="M46" s="64"/>
      <c r="N46" s="77"/>
      <c r="O46" s="79"/>
      <c r="P46" s="110"/>
      <c r="Q46" s="85"/>
      <c r="R46" s="86"/>
      <c r="S46" s="85"/>
      <c r="T46" s="103"/>
      <c r="U46" s="82"/>
      <c r="V46" s="37"/>
      <c r="W46" s="135"/>
      <c r="X46" s="135"/>
      <c r="Y46" s="135"/>
      <c r="Z46" s="11"/>
      <c r="AA46" s="11"/>
      <c r="AB46" s="11"/>
    </row>
    <row r="47" spans="1:28" x14ac:dyDescent="0.3">
      <c r="A47" s="11"/>
      <c r="B47" s="2"/>
      <c r="C47" s="55"/>
      <c r="D47" s="58"/>
      <c r="E47" s="111"/>
      <c r="F47" s="116"/>
      <c r="G47" s="72"/>
      <c r="H47" s="102"/>
      <c r="I47" s="88"/>
      <c r="J47" s="100"/>
      <c r="K47" s="75"/>
      <c r="L47" s="76"/>
      <c r="M47" s="64"/>
      <c r="N47" s="77"/>
      <c r="O47" s="79"/>
      <c r="P47" s="110"/>
      <c r="Q47" s="85"/>
      <c r="R47" s="86"/>
      <c r="S47" s="85"/>
      <c r="T47" s="103"/>
      <c r="U47" s="82"/>
      <c r="V47" s="37"/>
      <c r="W47" s="135"/>
      <c r="X47" s="135"/>
      <c r="Y47" s="135"/>
      <c r="Z47" s="11"/>
      <c r="AA47" s="11"/>
      <c r="AB47" s="11"/>
    </row>
    <row r="48" spans="1:28" x14ac:dyDescent="0.3">
      <c r="A48" s="11"/>
      <c r="B48" s="2"/>
      <c r="C48" s="55"/>
      <c r="D48" s="58"/>
      <c r="E48" s="111"/>
      <c r="F48" s="116"/>
      <c r="G48" s="72"/>
      <c r="H48" s="102"/>
      <c r="I48" s="88"/>
      <c r="J48" s="100"/>
      <c r="K48" s="75"/>
      <c r="L48" s="76"/>
      <c r="M48" s="64"/>
      <c r="N48" s="77"/>
      <c r="O48" s="79"/>
      <c r="P48" s="110"/>
      <c r="Q48" s="85"/>
      <c r="R48" s="86"/>
      <c r="S48" s="85"/>
      <c r="T48" s="103"/>
      <c r="U48" s="82"/>
      <c r="V48" s="37"/>
      <c r="W48" s="135"/>
      <c r="X48" s="135"/>
      <c r="Y48" s="135"/>
      <c r="Z48" s="11"/>
      <c r="AA48" s="11"/>
      <c r="AB48" s="11"/>
    </row>
    <row r="49" spans="1:28" x14ac:dyDescent="0.3">
      <c r="A49" s="11"/>
      <c r="B49" s="2"/>
      <c r="C49" s="55"/>
      <c r="D49" s="58"/>
      <c r="E49" s="111"/>
      <c r="F49" s="116"/>
      <c r="G49" s="72"/>
      <c r="H49" s="102"/>
      <c r="I49" s="88"/>
      <c r="J49" s="100"/>
      <c r="K49" s="75"/>
      <c r="L49" s="76"/>
      <c r="M49" s="64"/>
      <c r="N49" s="77"/>
      <c r="O49" s="79"/>
      <c r="P49" s="110"/>
      <c r="Q49" s="85"/>
      <c r="R49" s="86"/>
      <c r="S49" s="85"/>
      <c r="T49" s="103"/>
      <c r="U49" s="82"/>
      <c r="V49" s="37"/>
      <c r="W49" s="135"/>
      <c r="X49" s="135"/>
      <c r="Y49" s="135"/>
      <c r="Z49" s="11"/>
      <c r="AA49" s="11"/>
      <c r="AB49" s="11"/>
    </row>
    <row r="50" spans="1:28" x14ac:dyDescent="0.3">
      <c r="A50" s="11"/>
      <c r="B50" s="2"/>
      <c r="C50" s="55"/>
      <c r="D50" s="58"/>
      <c r="E50" s="111"/>
      <c r="F50" s="116"/>
      <c r="G50" s="72"/>
      <c r="H50" s="102"/>
      <c r="I50" s="88"/>
      <c r="J50" s="100"/>
      <c r="K50" s="75"/>
      <c r="L50" s="76"/>
      <c r="M50" s="64"/>
      <c r="N50" s="77"/>
      <c r="O50" s="79"/>
      <c r="P50" s="110"/>
      <c r="Q50" s="85"/>
      <c r="R50" s="86"/>
      <c r="S50" s="85"/>
      <c r="T50" s="103"/>
      <c r="U50" s="82"/>
      <c r="V50" s="37"/>
      <c r="W50" s="135"/>
      <c r="X50" s="135"/>
      <c r="Y50" s="135"/>
      <c r="Z50" s="11"/>
      <c r="AA50" s="11"/>
      <c r="AB50" s="11"/>
    </row>
    <row r="51" spans="1:28" x14ac:dyDescent="0.3">
      <c r="A51" s="11"/>
      <c r="B51" s="2"/>
      <c r="C51" s="55"/>
      <c r="D51" s="58"/>
      <c r="E51" s="111"/>
      <c r="F51" s="116"/>
      <c r="G51" s="72"/>
      <c r="H51" s="102"/>
      <c r="I51" s="88"/>
      <c r="J51" s="100"/>
      <c r="K51" s="75"/>
      <c r="L51" s="76"/>
      <c r="M51" s="64"/>
      <c r="N51" s="77"/>
      <c r="O51" s="79"/>
      <c r="P51" s="110"/>
      <c r="Q51" s="85"/>
      <c r="R51" s="86"/>
      <c r="S51" s="85"/>
      <c r="T51" s="103"/>
      <c r="U51" s="82"/>
      <c r="V51" s="37"/>
      <c r="W51" s="135"/>
      <c r="X51" s="135"/>
      <c r="Y51" s="135"/>
      <c r="Z51" s="11"/>
      <c r="AA51" s="11"/>
      <c r="AB51" s="11"/>
    </row>
    <row r="52" spans="1:28" x14ac:dyDescent="0.3">
      <c r="A52" s="11"/>
      <c r="B52" s="2"/>
      <c r="C52" s="55"/>
      <c r="D52" s="58"/>
      <c r="E52" s="111"/>
      <c r="F52" s="116"/>
      <c r="G52" s="72"/>
      <c r="H52" s="102"/>
      <c r="I52" s="88"/>
      <c r="J52" s="100"/>
      <c r="K52" s="75"/>
      <c r="L52" s="76"/>
      <c r="M52" s="64"/>
      <c r="N52" s="77"/>
      <c r="O52" s="79"/>
      <c r="P52" s="110"/>
      <c r="Q52" s="85"/>
      <c r="R52" s="86"/>
      <c r="S52" s="85"/>
      <c r="T52" s="103"/>
      <c r="U52" s="82"/>
      <c r="V52" s="37"/>
      <c r="W52" s="135"/>
      <c r="X52" s="135"/>
      <c r="Y52" s="135"/>
      <c r="Z52" s="11"/>
      <c r="AA52" s="11"/>
      <c r="AB52" s="11"/>
    </row>
    <row r="53" spans="1:28" x14ac:dyDescent="0.3">
      <c r="A53" s="11"/>
      <c r="B53" s="2"/>
      <c r="C53" s="55"/>
      <c r="D53" s="58"/>
      <c r="E53" s="111"/>
      <c r="F53" s="116"/>
      <c r="G53" s="72"/>
      <c r="H53" s="102"/>
      <c r="I53" s="88"/>
      <c r="J53" s="100"/>
      <c r="K53" s="75"/>
      <c r="L53" s="76"/>
      <c r="M53" s="64"/>
      <c r="N53" s="77"/>
      <c r="O53" s="79"/>
      <c r="P53" s="110"/>
      <c r="Q53" s="85"/>
      <c r="R53" s="86"/>
      <c r="S53" s="85"/>
      <c r="T53" s="103"/>
      <c r="U53" s="82"/>
      <c r="V53" s="37"/>
      <c r="W53" s="135"/>
      <c r="X53" s="135"/>
      <c r="Y53" s="135"/>
      <c r="Z53" s="11"/>
      <c r="AA53" s="11"/>
      <c r="AB53" s="11"/>
    </row>
    <row r="54" spans="1:28" x14ac:dyDescent="0.3">
      <c r="A54" s="11"/>
      <c r="B54" s="2"/>
      <c r="C54" s="55"/>
      <c r="D54" s="58"/>
      <c r="E54" s="111"/>
      <c r="F54" s="116"/>
      <c r="G54" s="72"/>
      <c r="H54" s="102"/>
      <c r="I54" s="88"/>
      <c r="J54" s="100"/>
      <c r="K54" s="75"/>
      <c r="L54" s="76"/>
      <c r="M54" s="64"/>
      <c r="N54" s="77"/>
      <c r="O54" s="79"/>
      <c r="P54" s="110"/>
      <c r="Q54" s="85"/>
      <c r="R54" s="86"/>
      <c r="S54" s="85"/>
      <c r="T54" s="103"/>
      <c r="U54" s="82"/>
      <c r="V54" s="37"/>
      <c r="W54" s="135"/>
      <c r="X54" s="135"/>
      <c r="Y54" s="135"/>
      <c r="Z54" s="11"/>
      <c r="AA54" s="11"/>
      <c r="AB54" s="11"/>
    </row>
    <row r="55" spans="1:28" x14ac:dyDescent="0.3">
      <c r="A55" s="11"/>
      <c r="B55" s="2"/>
      <c r="C55" s="55"/>
      <c r="D55" s="58"/>
      <c r="E55" s="111"/>
      <c r="F55" s="116"/>
      <c r="G55" s="72"/>
      <c r="H55" s="102"/>
      <c r="I55" s="88"/>
      <c r="J55" s="100"/>
      <c r="K55" s="75"/>
      <c r="L55" s="76"/>
      <c r="M55" s="64"/>
      <c r="N55" s="77"/>
      <c r="O55" s="79"/>
      <c r="P55" s="110"/>
      <c r="Q55" s="85"/>
      <c r="R55" s="86"/>
      <c r="S55" s="85"/>
      <c r="T55" s="103"/>
      <c r="U55" s="82"/>
      <c r="V55" s="37"/>
      <c r="W55" s="135"/>
      <c r="X55" s="135"/>
      <c r="Y55" s="135"/>
      <c r="Z55" s="11"/>
      <c r="AA55" s="11"/>
      <c r="AB55" s="11"/>
    </row>
    <row r="56" spans="1:28" x14ac:dyDescent="0.3">
      <c r="A56" s="11"/>
      <c r="B56" s="2"/>
      <c r="C56" s="55"/>
      <c r="D56" s="58"/>
      <c r="E56" s="111"/>
      <c r="F56" s="116"/>
      <c r="G56" s="72"/>
      <c r="H56" s="102"/>
      <c r="I56" s="88"/>
      <c r="J56" s="100"/>
      <c r="K56" s="75"/>
      <c r="L56" s="76"/>
      <c r="M56" s="64"/>
      <c r="N56" s="77"/>
      <c r="O56" s="79"/>
      <c r="P56" s="110"/>
      <c r="Q56" s="85"/>
      <c r="R56" s="86"/>
      <c r="S56" s="85"/>
      <c r="T56" s="103"/>
      <c r="U56" s="82"/>
      <c r="V56" s="37"/>
      <c r="W56" s="135"/>
      <c r="X56" s="135"/>
      <c r="Y56" s="135"/>
      <c r="Z56" s="11"/>
      <c r="AA56" s="11"/>
      <c r="AB56" s="11"/>
    </row>
    <row r="57" spans="1:28" x14ac:dyDescent="0.3">
      <c r="A57" s="11"/>
      <c r="B57" s="2"/>
      <c r="C57" s="55"/>
      <c r="D57" s="58"/>
      <c r="E57" s="111"/>
      <c r="F57" s="116"/>
      <c r="G57" s="72"/>
      <c r="H57" s="102"/>
      <c r="I57" s="88"/>
      <c r="J57" s="100"/>
      <c r="K57" s="75"/>
      <c r="L57" s="76"/>
      <c r="M57" s="64"/>
      <c r="N57" s="77"/>
      <c r="O57" s="79"/>
      <c r="P57" s="110"/>
      <c r="Q57" s="85"/>
      <c r="R57" s="86"/>
      <c r="S57" s="85"/>
      <c r="T57" s="103"/>
      <c r="U57" s="82"/>
      <c r="V57" s="37"/>
      <c r="W57" s="135"/>
      <c r="X57" s="135"/>
      <c r="Y57" s="135"/>
      <c r="Z57" s="11"/>
      <c r="AA57" s="11"/>
      <c r="AB57" s="11"/>
    </row>
    <row r="58" spans="1:28" x14ac:dyDescent="0.3">
      <c r="A58" s="11"/>
      <c r="B58" s="2"/>
      <c r="C58" s="55"/>
      <c r="D58" s="58"/>
      <c r="E58" s="111"/>
      <c r="F58" s="116"/>
      <c r="G58" s="72"/>
      <c r="H58" s="102"/>
      <c r="I58" s="88"/>
      <c r="J58" s="100"/>
      <c r="K58" s="75"/>
      <c r="L58" s="76"/>
      <c r="M58" s="64"/>
      <c r="N58" s="77"/>
      <c r="O58" s="79"/>
      <c r="P58" s="110"/>
      <c r="Q58" s="85"/>
      <c r="R58" s="86"/>
      <c r="S58" s="85"/>
      <c r="T58" s="103"/>
      <c r="U58" s="82"/>
      <c r="V58" s="37"/>
      <c r="W58" s="135"/>
      <c r="X58" s="135"/>
      <c r="Y58" s="135"/>
      <c r="Z58" s="11"/>
      <c r="AA58" s="11"/>
      <c r="AB58" s="11"/>
    </row>
    <row r="59" spans="1:28" x14ac:dyDescent="0.3">
      <c r="A59" s="11"/>
      <c r="B59" s="2"/>
      <c r="C59" s="55"/>
      <c r="D59" s="58"/>
      <c r="E59" s="111"/>
      <c r="F59" s="116"/>
      <c r="G59" s="72"/>
      <c r="H59" s="102"/>
      <c r="I59" s="88"/>
      <c r="J59" s="100"/>
      <c r="K59" s="75"/>
      <c r="L59" s="76"/>
      <c r="M59" s="64"/>
      <c r="N59" s="77"/>
      <c r="O59" s="79"/>
      <c r="P59" s="110"/>
      <c r="Q59" s="85"/>
      <c r="R59" s="86"/>
      <c r="S59" s="85"/>
      <c r="T59" s="103"/>
      <c r="U59" s="82"/>
      <c r="V59" s="37"/>
      <c r="W59" s="135"/>
      <c r="X59" s="135"/>
      <c r="Y59" s="135"/>
      <c r="Z59" s="11"/>
      <c r="AA59" s="11"/>
      <c r="AB59" s="11"/>
    </row>
    <row r="60" spans="1:28" x14ac:dyDescent="0.3">
      <c r="A60" s="11"/>
      <c r="B60" s="2"/>
      <c r="C60" s="112"/>
      <c r="D60" s="113"/>
      <c r="E60" s="114"/>
      <c r="F60" s="116"/>
      <c r="G60" s="72" t="str">
        <f t="shared" ref="G60:G123" si="0">IF(C60="","","/")</f>
        <v/>
      </c>
      <c r="H60" s="102"/>
      <c r="I60" s="88" t="str">
        <f t="shared" ref="I60:I123" si="1">IF(C60="","","/")</f>
        <v/>
      </c>
      <c r="J60" s="100" t="str">
        <f>IF(C60="","",J15)</f>
        <v/>
      </c>
      <c r="K60" s="75"/>
      <c r="L60" s="76"/>
      <c r="M60" s="64"/>
      <c r="N60" s="77"/>
      <c r="O60" s="79"/>
      <c r="P60" s="110"/>
      <c r="Q60" s="85" t="str">
        <f t="shared" ref="Q60:Q123" si="2">IF(C60="","","/")</f>
        <v/>
      </c>
      <c r="R60" s="86"/>
      <c r="S60" s="85" t="str">
        <f t="shared" ref="S60:S123" si="3">IF(C60="","","/")</f>
        <v/>
      </c>
      <c r="T60" s="103"/>
      <c r="U60" s="82"/>
      <c r="V60" s="37" t="str">
        <f t="shared" ref="V60:V123" si="4">TEXT(F60,"ddmmyyyy")</f>
        <v>00011900</v>
      </c>
      <c r="W60" s="135" t="str">
        <f t="shared" ref="W60:W123" si="5">IF(V60/1000000 &lt;1,"",LEFT(V60,2))</f>
        <v/>
      </c>
      <c r="X60" s="135" t="str">
        <f t="shared" ref="X60:X123" si="6">IF(W60="","",MID(V60,3,2))</f>
        <v/>
      </c>
      <c r="Y60" s="135" t="str">
        <f t="shared" ref="Y60:Y123" si="7">IF(W60="","",RIGHT(V60, 4))</f>
        <v/>
      </c>
      <c r="Z60" s="11"/>
      <c r="AA60" s="11"/>
      <c r="AB60" s="11"/>
    </row>
    <row r="61" spans="1:28" x14ac:dyDescent="0.3">
      <c r="A61" s="11"/>
      <c r="B61" s="2"/>
      <c r="C61" s="148"/>
      <c r="D61" s="58"/>
      <c r="E61" s="99"/>
      <c r="F61" s="116"/>
      <c r="G61" s="88" t="str">
        <f t="shared" si="0"/>
        <v/>
      </c>
      <c r="H61" s="102"/>
      <c r="I61" s="88" t="str">
        <f t="shared" si="1"/>
        <v/>
      </c>
      <c r="J61" s="100" t="str">
        <f t="shared" ref="J61:J124" si="8">IF(C61="","",J60)</f>
        <v/>
      </c>
      <c r="K61" s="91"/>
      <c r="L61" s="76"/>
      <c r="M61" s="64"/>
      <c r="N61" s="77"/>
      <c r="O61" s="79"/>
      <c r="P61" s="110"/>
      <c r="Q61" s="85" t="str">
        <f t="shared" si="2"/>
        <v/>
      </c>
      <c r="R61" s="86"/>
      <c r="S61" s="85" t="str">
        <f t="shared" si="3"/>
        <v/>
      </c>
      <c r="T61" s="103"/>
      <c r="U61" s="82"/>
      <c r="V61" s="37" t="str">
        <f t="shared" si="4"/>
        <v>00011900</v>
      </c>
      <c r="W61" s="135" t="str">
        <f t="shared" si="5"/>
        <v/>
      </c>
      <c r="X61" s="135" t="str">
        <f t="shared" si="6"/>
        <v/>
      </c>
      <c r="Y61" s="135" t="str">
        <f t="shared" si="7"/>
        <v/>
      </c>
      <c r="Z61" s="11"/>
      <c r="AA61" s="11"/>
      <c r="AB61" s="11"/>
    </row>
    <row r="62" spans="1:28" x14ac:dyDescent="0.3">
      <c r="A62" s="11"/>
      <c r="B62" s="2"/>
      <c r="C62" s="55"/>
      <c r="D62" s="58"/>
      <c r="E62" s="99"/>
      <c r="F62" s="116"/>
      <c r="G62" s="72" t="str">
        <f t="shared" si="0"/>
        <v/>
      </c>
      <c r="H62" s="102"/>
      <c r="I62" s="88" t="str">
        <f t="shared" si="1"/>
        <v/>
      </c>
      <c r="J62" s="100" t="str">
        <f t="shared" si="8"/>
        <v/>
      </c>
      <c r="K62" s="75"/>
      <c r="L62" s="76"/>
      <c r="M62" s="64"/>
      <c r="N62" s="77"/>
      <c r="O62" s="79"/>
      <c r="P62" s="110"/>
      <c r="Q62" s="85" t="str">
        <f t="shared" si="2"/>
        <v/>
      </c>
      <c r="R62" s="86"/>
      <c r="S62" s="85" t="str">
        <f t="shared" si="3"/>
        <v/>
      </c>
      <c r="T62" s="103"/>
      <c r="U62" s="82"/>
      <c r="V62" s="37" t="str">
        <f t="shared" si="4"/>
        <v>00011900</v>
      </c>
      <c r="W62" s="135" t="str">
        <f t="shared" si="5"/>
        <v/>
      </c>
      <c r="X62" s="135" t="str">
        <f t="shared" si="6"/>
        <v/>
      </c>
      <c r="Y62" s="135" t="str">
        <f t="shared" si="7"/>
        <v/>
      </c>
      <c r="Z62" s="11"/>
      <c r="AA62" s="11"/>
      <c r="AB62" s="11"/>
    </row>
    <row r="63" spans="1:28" x14ac:dyDescent="0.3">
      <c r="A63" s="11"/>
      <c r="B63" s="2"/>
      <c r="C63" s="55"/>
      <c r="D63" s="58"/>
      <c r="E63" s="99"/>
      <c r="F63" s="116"/>
      <c r="G63" s="88" t="str">
        <f t="shared" si="0"/>
        <v/>
      </c>
      <c r="H63" s="102"/>
      <c r="I63" s="88" t="str">
        <f t="shared" si="1"/>
        <v/>
      </c>
      <c r="J63" s="100" t="str">
        <f t="shared" si="8"/>
        <v/>
      </c>
      <c r="K63" s="75"/>
      <c r="L63" s="76"/>
      <c r="M63" s="64"/>
      <c r="N63" s="77"/>
      <c r="O63" s="79"/>
      <c r="P63" s="110"/>
      <c r="Q63" s="85" t="str">
        <f t="shared" si="2"/>
        <v/>
      </c>
      <c r="R63" s="86"/>
      <c r="S63" s="85" t="str">
        <f t="shared" si="3"/>
        <v/>
      </c>
      <c r="T63" s="103"/>
      <c r="U63" s="90"/>
      <c r="V63" s="37" t="str">
        <f t="shared" si="4"/>
        <v>00011900</v>
      </c>
      <c r="W63" s="135" t="str">
        <f t="shared" si="5"/>
        <v/>
      </c>
      <c r="X63" s="135" t="str">
        <f t="shared" si="6"/>
        <v/>
      </c>
      <c r="Y63" s="135" t="str">
        <f t="shared" si="7"/>
        <v/>
      </c>
      <c r="Z63" s="11"/>
      <c r="AA63" s="11"/>
      <c r="AB63" s="11"/>
    </row>
    <row r="64" spans="1:28" x14ac:dyDescent="0.3">
      <c r="A64" s="11"/>
      <c r="B64" s="2"/>
      <c r="C64" s="55"/>
      <c r="D64" s="58"/>
      <c r="E64" s="99"/>
      <c r="F64" s="116"/>
      <c r="G64" s="72" t="str">
        <f t="shared" si="0"/>
        <v/>
      </c>
      <c r="H64" s="102"/>
      <c r="I64" s="88" t="str">
        <f t="shared" si="1"/>
        <v/>
      </c>
      <c r="J64" s="100" t="str">
        <f t="shared" si="8"/>
        <v/>
      </c>
      <c r="K64" s="75"/>
      <c r="L64" s="76"/>
      <c r="M64" s="64"/>
      <c r="N64" s="77"/>
      <c r="O64" s="79"/>
      <c r="P64" s="110"/>
      <c r="Q64" s="85" t="str">
        <f t="shared" si="2"/>
        <v/>
      </c>
      <c r="R64" s="86"/>
      <c r="S64" s="85" t="str">
        <f t="shared" si="3"/>
        <v/>
      </c>
      <c r="T64" s="103"/>
      <c r="U64" s="82"/>
      <c r="V64" s="37" t="str">
        <f t="shared" si="4"/>
        <v>00011900</v>
      </c>
      <c r="W64" s="135" t="str">
        <f t="shared" si="5"/>
        <v/>
      </c>
      <c r="X64" s="135" t="str">
        <f t="shared" si="6"/>
        <v/>
      </c>
      <c r="Y64" s="135" t="str">
        <f t="shared" si="7"/>
        <v/>
      </c>
      <c r="Z64" s="11"/>
      <c r="AA64" s="11"/>
      <c r="AB64" s="11"/>
    </row>
    <row r="65" spans="1:28" x14ac:dyDescent="0.3">
      <c r="A65" s="11"/>
      <c r="B65" s="2"/>
      <c r="C65" s="55"/>
      <c r="D65" s="58"/>
      <c r="E65" s="99"/>
      <c r="F65" s="116"/>
      <c r="G65" s="88" t="str">
        <f t="shared" si="0"/>
        <v/>
      </c>
      <c r="H65" s="102"/>
      <c r="I65" s="88" t="str">
        <f t="shared" si="1"/>
        <v/>
      </c>
      <c r="J65" s="100" t="str">
        <f t="shared" si="8"/>
        <v/>
      </c>
      <c r="K65" s="75"/>
      <c r="L65" s="76"/>
      <c r="M65" s="64"/>
      <c r="N65" s="77"/>
      <c r="O65" s="79"/>
      <c r="P65" s="124"/>
      <c r="Q65" s="85" t="str">
        <f t="shared" si="2"/>
        <v/>
      </c>
      <c r="R65" s="86"/>
      <c r="S65" s="85" t="str">
        <f t="shared" si="3"/>
        <v/>
      </c>
      <c r="T65" s="103"/>
      <c r="U65" s="82"/>
      <c r="V65" s="37" t="str">
        <f t="shared" si="4"/>
        <v>00011900</v>
      </c>
      <c r="W65" s="135" t="str">
        <f t="shared" si="5"/>
        <v/>
      </c>
      <c r="X65" s="135" t="str">
        <f t="shared" si="6"/>
        <v/>
      </c>
      <c r="Y65" s="135" t="str">
        <f t="shared" si="7"/>
        <v/>
      </c>
      <c r="Z65" s="11"/>
      <c r="AA65" s="11"/>
      <c r="AB65" s="11"/>
    </row>
    <row r="66" spans="1:28" x14ac:dyDescent="0.3">
      <c r="A66" s="11"/>
      <c r="B66" s="2"/>
      <c r="C66" s="55"/>
      <c r="D66" s="58"/>
      <c r="E66" s="99"/>
      <c r="F66" s="116"/>
      <c r="G66" s="72" t="str">
        <f t="shared" si="0"/>
        <v/>
      </c>
      <c r="H66" s="102"/>
      <c r="I66" s="88" t="str">
        <f t="shared" si="1"/>
        <v/>
      </c>
      <c r="J66" s="100" t="str">
        <f t="shared" si="8"/>
        <v/>
      </c>
      <c r="K66" s="75"/>
      <c r="L66" s="76"/>
      <c r="M66" s="64"/>
      <c r="N66" s="77"/>
      <c r="O66" s="79"/>
      <c r="P66" s="125"/>
      <c r="Q66" s="85" t="str">
        <f t="shared" si="2"/>
        <v/>
      </c>
      <c r="R66" s="86"/>
      <c r="S66" s="85" t="str">
        <f t="shared" si="3"/>
        <v/>
      </c>
      <c r="T66" s="103"/>
      <c r="U66" s="90"/>
      <c r="V66" s="37" t="str">
        <f t="shared" si="4"/>
        <v>00011900</v>
      </c>
      <c r="W66" s="135" t="str">
        <f t="shared" si="5"/>
        <v/>
      </c>
      <c r="X66" s="135" t="str">
        <f t="shared" si="6"/>
        <v/>
      </c>
      <c r="Y66" s="135" t="str">
        <f t="shared" si="7"/>
        <v/>
      </c>
      <c r="Z66" s="11"/>
      <c r="AA66" s="11"/>
      <c r="AB66" s="11"/>
    </row>
    <row r="67" spans="1:28" x14ac:dyDescent="0.3">
      <c r="A67" s="11"/>
      <c r="B67" s="2"/>
      <c r="C67" s="55"/>
      <c r="D67" s="58"/>
      <c r="E67" s="99"/>
      <c r="F67" s="116"/>
      <c r="G67" s="88" t="str">
        <f t="shared" si="0"/>
        <v/>
      </c>
      <c r="H67" s="102"/>
      <c r="I67" s="88" t="str">
        <f t="shared" si="1"/>
        <v/>
      </c>
      <c r="J67" s="100" t="str">
        <f t="shared" si="8"/>
        <v/>
      </c>
      <c r="K67" s="91"/>
      <c r="L67" s="76"/>
      <c r="M67" s="64"/>
      <c r="N67" s="77"/>
      <c r="O67" s="79"/>
      <c r="P67" s="110"/>
      <c r="Q67" s="85" t="str">
        <f t="shared" si="2"/>
        <v/>
      </c>
      <c r="R67" s="86"/>
      <c r="S67" s="85" t="str">
        <f t="shared" si="3"/>
        <v/>
      </c>
      <c r="T67" s="103"/>
      <c r="U67" s="82"/>
      <c r="V67" s="37" t="str">
        <f t="shared" si="4"/>
        <v>00011900</v>
      </c>
      <c r="W67" s="135" t="str">
        <f t="shared" si="5"/>
        <v/>
      </c>
      <c r="X67" s="135" t="str">
        <f t="shared" si="6"/>
        <v/>
      </c>
      <c r="Y67" s="135" t="str">
        <f t="shared" si="7"/>
        <v/>
      </c>
      <c r="Z67" s="11"/>
      <c r="AA67" s="11"/>
      <c r="AB67" s="11"/>
    </row>
    <row r="68" spans="1:28" x14ac:dyDescent="0.3">
      <c r="A68" s="11"/>
      <c r="B68" s="2"/>
      <c r="C68" s="55"/>
      <c r="D68" s="58"/>
      <c r="E68" s="99"/>
      <c r="F68" s="116"/>
      <c r="G68" s="72" t="str">
        <f t="shared" si="0"/>
        <v/>
      </c>
      <c r="H68" s="102"/>
      <c r="I68" s="88" t="str">
        <f t="shared" si="1"/>
        <v/>
      </c>
      <c r="J68" s="100" t="str">
        <f t="shared" si="8"/>
        <v/>
      </c>
      <c r="K68" s="75"/>
      <c r="L68" s="76"/>
      <c r="M68" s="64"/>
      <c r="N68" s="77"/>
      <c r="O68" s="79"/>
      <c r="P68" s="110"/>
      <c r="Q68" s="85" t="str">
        <f t="shared" si="2"/>
        <v/>
      </c>
      <c r="R68" s="86"/>
      <c r="S68" s="85" t="str">
        <f t="shared" si="3"/>
        <v/>
      </c>
      <c r="T68" s="103"/>
      <c r="U68" s="82"/>
      <c r="V68" s="37" t="str">
        <f t="shared" si="4"/>
        <v>00011900</v>
      </c>
      <c r="W68" s="135" t="str">
        <f t="shared" si="5"/>
        <v/>
      </c>
      <c r="X68" s="135" t="str">
        <f t="shared" si="6"/>
        <v/>
      </c>
      <c r="Y68" s="135" t="str">
        <f t="shared" si="7"/>
        <v/>
      </c>
      <c r="Z68" s="11"/>
      <c r="AA68" s="11"/>
      <c r="AB68" s="11"/>
    </row>
    <row r="69" spans="1:28" x14ac:dyDescent="0.3">
      <c r="A69" s="11"/>
      <c r="B69" s="2"/>
      <c r="C69" s="55"/>
      <c r="D69" s="58"/>
      <c r="E69" s="99"/>
      <c r="F69" s="116"/>
      <c r="G69" s="88" t="str">
        <f t="shared" si="0"/>
        <v/>
      </c>
      <c r="H69" s="102"/>
      <c r="I69" s="88" t="str">
        <f t="shared" si="1"/>
        <v/>
      </c>
      <c r="J69" s="100" t="str">
        <f t="shared" si="8"/>
        <v/>
      </c>
      <c r="K69" s="75"/>
      <c r="L69" s="76"/>
      <c r="M69" s="64"/>
      <c r="N69" s="77"/>
      <c r="O69" s="79"/>
      <c r="P69" s="124"/>
      <c r="Q69" s="85" t="str">
        <f t="shared" si="2"/>
        <v/>
      </c>
      <c r="R69" s="86"/>
      <c r="S69" s="85" t="str">
        <f t="shared" si="3"/>
        <v/>
      </c>
      <c r="T69" s="103"/>
      <c r="U69" s="82"/>
      <c r="V69" s="37" t="str">
        <f t="shared" si="4"/>
        <v>00011900</v>
      </c>
      <c r="W69" s="135" t="str">
        <f t="shared" si="5"/>
        <v/>
      </c>
      <c r="X69" s="135" t="str">
        <f t="shared" si="6"/>
        <v/>
      </c>
      <c r="Y69" s="135" t="str">
        <f t="shared" si="7"/>
        <v/>
      </c>
      <c r="Z69" s="11"/>
      <c r="AA69" s="11"/>
      <c r="AB69" s="11"/>
    </row>
    <row r="70" spans="1:28" x14ac:dyDescent="0.3">
      <c r="A70" s="11"/>
      <c r="B70" s="2"/>
      <c r="C70" s="56"/>
      <c r="D70" s="58"/>
      <c r="E70" s="99"/>
      <c r="F70" s="116"/>
      <c r="G70" s="72" t="str">
        <f t="shared" si="0"/>
        <v/>
      </c>
      <c r="H70" s="102"/>
      <c r="I70" s="88" t="str">
        <f t="shared" si="1"/>
        <v/>
      </c>
      <c r="J70" s="100" t="str">
        <f t="shared" si="8"/>
        <v/>
      </c>
      <c r="K70" s="75"/>
      <c r="L70" s="76"/>
      <c r="M70" s="64"/>
      <c r="N70" s="77"/>
      <c r="O70" s="79"/>
      <c r="P70" s="110"/>
      <c r="Q70" s="85" t="str">
        <f t="shared" si="2"/>
        <v/>
      </c>
      <c r="R70" s="86"/>
      <c r="S70" s="85" t="str">
        <f t="shared" si="3"/>
        <v/>
      </c>
      <c r="T70" s="103"/>
      <c r="U70" s="82"/>
      <c r="V70" s="37" t="str">
        <f t="shared" si="4"/>
        <v>00011900</v>
      </c>
      <c r="W70" s="135" t="str">
        <f t="shared" si="5"/>
        <v/>
      </c>
      <c r="X70" s="135" t="str">
        <f t="shared" si="6"/>
        <v/>
      </c>
      <c r="Y70" s="135" t="str">
        <f t="shared" si="7"/>
        <v/>
      </c>
      <c r="Z70" s="11"/>
      <c r="AA70" s="11"/>
      <c r="AB70" s="11"/>
    </row>
    <row r="71" spans="1:28" x14ac:dyDescent="0.3">
      <c r="A71" s="11"/>
      <c r="B71" s="2"/>
      <c r="C71" s="56"/>
      <c r="D71" s="58"/>
      <c r="E71" s="99"/>
      <c r="F71" s="116"/>
      <c r="G71" s="88" t="str">
        <f t="shared" si="0"/>
        <v/>
      </c>
      <c r="H71" s="102"/>
      <c r="I71" s="88" t="str">
        <f t="shared" si="1"/>
        <v/>
      </c>
      <c r="J71" s="100" t="str">
        <f t="shared" si="8"/>
        <v/>
      </c>
      <c r="K71" s="75"/>
      <c r="L71" s="76"/>
      <c r="M71" s="64"/>
      <c r="N71" s="77"/>
      <c r="O71" s="79"/>
      <c r="P71" s="110"/>
      <c r="Q71" s="85" t="str">
        <f t="shared" si="2"/>
        <v/>
      </c>
      <c r="R71" s="86"/>
      <c r="S71" s="85" t="str">
        <f t="shared" si="3"/>
        <v/>
      </c>
      <c r="T71" s="103"/>
      <c r="U71" s="82"/>
      <c r="V71" s="37" t="str">
        <f t="shared" si="4"/>
        <v>00011900</v>
      </c>
      <c r="W71" s="135" t="str">
        <f t="shared" si="5"/>
        <v/>
      </c>
      <c r="X71" s="135" t="str">
        <f t="shared" si="6"/>
        <v/>
      </c>
      <c r="Y71" s="135" t="str">
        <f t="shared" si="7"/>
        <v/>
      </c>
      <c r="Z71" s="11"/>
      <c r="AA71" s="11"/>
      <c r="AB71" s="11"/>
    </row>
    <row r="72" spans="1:28" x14ac:dyDescent="0.3">
      <c r="A72" s="11"/>
      <c r="B72" s="2"/>
      <c r="C72" s="56"/>
      <c r="D72" s="58"/>
      <c r="E72" s="99"/>
      <c r="F72" s="116"/>
      <c r="G72" s="72" t="str">
        <f t="shared" si="0"/>
        <v/>
      </c>
      <c r="H72" s="102"/>
      <c r="I72" s="88" t="str">
        <f t="shared" si="1"/>
        <v/>
      </c>
      <c r="J72" s="100" t="str">
        <f t="shared" si="8"/>
        <v/>
      </c>
      <c r="K72" s="75"/>
      <c r="L72" s="76"/>
      <c r="M72" s="64"/>
      <c r="N72" s="77"/>
      <c r="O72" s="79"/>
      <c r="P72" s="110"/>
      <c r="Q72" s="85" t="str">
        <f t="shared" si="2"/>
        <v/>
      </c>
      <c r="R72" s="86"/>
      <c r="S72" s="85" t="str">
        <f t="shared" si="3"/>
        <v/>
      </c>
      <c r="T72" s="103"/>
      <c r="U72" s="90"/>
      <c r="V72" s="37" t="str">
        <f t="shared" si="4"/>
        <v>00011900</v>
      </c>
      <c r="W72" s="135" t="str">
        <f t="shared" si="5"/>
        <v/>
      </c>
      <c r="X72" s="135" t="str">
        <f t="shared" si="6"/>
        <v/>
      </c>
      <c r="Y72" s="135" t="str">
        <f t="shared" si="7"/>
        <v/>
      </c>
      <c r="Z72" s="11"/>
      <c r="AA72" s="11"/>
      <c r="AB72" s="11"/>
    </row>
    <row r="73" spans="1:28" x14ac:dyDescent="0.3">
      <c r="A73" s="11"/>
      <c r="B73" s="2"/>
      <c r="C73" s="56"/>
      <c r="D73" s="58"/>
      <c r="E73" s="99"/>
      <c r="F73" s="116"/>
      <c r="G73" s="88" t="str">
        <f t="shared" si="0"/>
        <v/>
      </c>
      <c r="H73" s="102"/>
      <c r="I73" s="88" t="str">
        <f t="shared" si="1"/>
        <v/>
      </c>
      <c r="J73" s="100" t="str">
        <f t="shared" si="8"/>
        <v/>
      </c>
      <c r="K73" s="75"/>
      <c r="L73" s="76"/>
      <c r="M73" s="64"/>
      <c r="N73" s="77"/>
      <c r="O73" s="79"/>
      <c r="P73" s="124"/>
      <c r="Q73" s="85" t="str">
        <f t="shared" si="2"/>
        <v/>
      </c>
      <c r="R73" s="86"/>
      <c r="S73" s="85" t="str">
        <f t="shared" si="3"/>
        <v/>
      </c>
      <c r="T73" s="103"/>
      <c r="U73" s="82"/>
      <c r="V73" s="37" t="str">
        <f t="shared" si="4"/>
        <v>00011900</v>
      </c>
      <c r="W73" s="135" t="str">
        <f t="shared" si="5"/>
        <v/>
      </c>
      <c r="X73" s="135" t="str">
        <f t="shared" si="6"/>
        <v/>
      </c>
      <c r="Y73" s="135" t="str">
        <f t="shared" si="7"/>
        <v/>
      </c>
      <c r="Z73" s="11"/>
      <c r="AA73" s="11"/>
      <c r="AB73" s="11"/>
    </row>
    <row r="74" spans="1:28" x14ac:dyDescent="0.3">
      <c r="A74" s="11"/>
      <c r="B74" s="2"/>
      <c r="C74" s="56"/>
      <c r="D74" s="58"/>
      <c r="E74" s="99"/>
      <c r="F74" s="116"/>
      <c r="G74" s="72" t="str">
        <f t="shared" si="0"/>
        <v/>
      </c>
      <c r="H74" s="102"/>
      <c r="I74" s="88" t="str">
        <f t="shared" si="1"/>
        <v/>
      </c>
      <c r="J74" s="100" t="str">
        <f t="shared" si="8"/>
        <v/>
      </c>
      <c r="K74" s="75"/>
      <c r="L74" s="76"/>
      <c r="M74" s="64"/>
      <c r="N74" s="77"/>
      <c r="O74" s="79"/>
      <c r="P74" s="110"/>
      <c r="Q74" s="85" t="str">
        <f t="shared" si="2"/>
        <v/>
      </c>
      <c r="R74" s="86"/>
      <c r="S74" s="85" t="str">
        <f t="shared" si="3"/>
        <v/>
      </c>
      <c r="T74" s="103"/>
      <c r="U74" s="82"/>
      <c r="V74" s="37" t="str">
        <f t="shared" si="4"/>
        <v>00011900</v>
      </c>
      <c r="W74" s="135" t="str">
        <f t="shared" si="5"/>
        <v/>
      </c>
      <c r="X74" s="135" t="str">
        <f t="shared" si="6"/>
        <v/>
      </c>
      <c r="Y74" s="135" t="str">
        <f t="shared" si="7"/>
        <v/>
      </c>
      <c r="Z74" s="11"/>
      <c r="AA74" s="11"/>
      <c r="AB74" s="11"/>
    </row>
    <row r="75" spans="1:28" x14ac:dyDescent="0.3">
      <c r="A75" s="11"/>
      <c r="B75" s="2"/>
      <c r="C75" s="56"/>
      <c r="D75" s="58"/>
      <c r="E75" s="99"/>
      <c r="F75" s="116"/>
      <c r="G75" s="88" t="str">
        <f t="shared" si="0"/>
        <v/>
      </c>
      <c r="H75" s="102"/>
      <c r="I75" s="88" t="str">
        <f t="shared" si="1"/>
        <v/>
      </c>
      <c r="J75" s="100" t="str">
        <f t="shared" si="8"/>
        <v/>
      </c>
      <c r="K75" s="75"/>
      <c r="L75" s="76"/>
      <c r="M75" s="64"/>
      <c r="N75" s="77"/>
      <c r="O75" s="79"/>
      <c r="P75" s="110"/>
      <c r="Q75" s="85" t="str">
        <f t="shared" si="2"/>
        <v/>
      </c>
      <c r="R75" s="86"/>
      <c r="S75" s="85" t="str">
        <f t="shared" si="3"/>
        <v/>
      </c>
      <c r="T75" s="103"/>
      <c r="U75" s="82"/>
      <c r="V75" s="37" t="str">
        <f t="shared" si="4"/>
        <v>00011900</v>
      </c>
      <c r="W75" s="135" t="str">
        <f t="shared" si="5"/>
        <v/>
      </c>
      <c r="X75" s="135" t="str">
        <f t="shared" si="6"/>
        <v/>
      </c>
      <c r="Y75" s="135" t="str">
        <f t="shared" si="7"/>
        <v/>
      </c>
      <c r="Z75" s="11"/>
      <c r="AA75" s="11"/>
      <c r="AB75" s="11"/>
    </row>
    <row r="76" spans="1:28" x14ac:dyDescent="0.3">
      <c r="A76" s="11"/>
      <c r="B76" s="2"/>
      <c r="C76" s="56"/>
      <c r="D76" s="58"/>
      <c r="E76" s="99"/>
      <c r="F76" s="116"/>
      <c r="G76" s="72" t="str">
        <f t="shared" si="0"/>
        <v/>
      </c>
      <c r="H76" s="102"/>
      <c r="I76" s="88" t="str">
        <f t="shared" si="1"/>
        <v/>
      </c>
      <c r="J76" s="100" t="str">
        <f t="shared" si="8"/>
        <v/>
      </c>
      <c r="K76" s="75"/>
      <c r="L76" s="76"/>
      <c r="M76" s="64"/>
      <c r="N76" s="77"/>
      <c r="O76" s="79"/>
      <c r="P76" s="110"/>
      <c r="Q76" s="85" t="str">
        <f t="shared" si="2"/>
        <v/>
      </c>
      <c r="R76" s="86"/>
      <c r="S76" s="85" t="str">
        <f t="shared" si="3"/>
        <v/>
      </c>
      <c r="T76" s="103"/>
      <c r="U76" s="82"/>
      <c r="V76" s="37" t="str">
        <f t="shared" si="4"/>
        <v>00011900</v>
      </c>
      <c r="W76" s="135" t="str">
        <f t="shared" si="5"/>
        <v/>
      </c>
      <c r="X76" s="135" t="str">
        <f t="shared" si="6"/>
        <v/>
      </c>
      <c r="Y76" s="135" t="str">
        <f t="shared" si="7"/>
        <v/>
      </c>
      <c r="Z76" s="11"/>
      <c r="AA76" s="11"/>
      <c r="AB76" s="11"/>
    </row>
    <row r="77" spans="1:28" x14ac:dyDescent="0.3">
      <c r="A77" s="11"/>
      <c r="B77" s="2"/>
      <c r="C77" s="56"/>
      <c r="D77" s="58"/>
      <c r="E77" s="99"/>
      <c r="F77" s="116"/>
      <c r="G77" s="88" t="str">
        <f t="shared" si="0"/>
        <v/>
      </c>
      <c r="H77" s="102"/>
      <c r="I77" s="88" t="str">
        <f t="shared" si="1"/>
        <v/>
      </c>
      <c r="J77" s="100" t="str">
        <f t="shared" si="8"/>
        <v/>
      </c>
      <c r="K77" s="75"/>
      <c r="L77" s="76"/>
      <c r="M77" s="64"/>
      <c r="N77" s="77"/>
      <c r="O77" s="79"/>
      <c r="P77" s="110"/>
      <c r="Q77" s="85" t="str">
        <f t="shared" si="2"/>
        <v/>
      </c>
      <c r="R77" s="86"/>
      <c r="S77" s="85" t="str">
        <f t="shared" si="3"/>
        <v/>
      </c>
      <c r="T77" s="103"/>
      <c r="U77" s="82"/>
      <c r="V77" s="37" t="str">
        <f t="shared" si="4"/>
        <v>00011900</v>
      </c>
      <c r="W77" s="135" t="str">
        <f t="shared" si="5"/>
        <v/>
      </c>
      <c r="X77" s="135" t="str">
        <f t="shared" si="6"/>
        <v/>
      </c>
      <c r="Y77" s="135" t="str">
        <f t="shared" si="7"/>
        <v/>
      </c>
      <c r="Z77" s="11"/>
      <c r="AA77" s="11"/>
      <c r="AB77" s="11"/>
    </row>
    <row r="78" spans="1:28" x14ac:dyDescent="0.3">
      <c r="A78" s="11"/>
      <c r="B78" s="2"/>
      <c r="C78" s="56"/>
      <c r="D78" s="58"/>
      <c r="E78" s="99"/>
      <c r="F78" s="116"/>
      <c r="G78" s="72" t="str">
        <f t="shared" si="0"/>
        <v/>
      </c>
      <c r="H78" s="102"/>
      <c r="I78" s="88" t="str">
        <f t="shared" si="1"/>
        <v/>
      </c>
      <c r="J78" s="100" t="str">
        <f t="shared" si="8"/>
        <v/>
      </c>
      <c r="K78" s="75"/>
      <c r="L78" s="76"/>
      <c r="M78" s="64"/>
      <c r="N78" s="77"/>
      <c r="O78" s="79"/>
      <c r="P78" s="110"/>
      <c r="Q78" s="85" t="str">
        <f t="shared" si="2"/>
        <v/>
      </c>
      <c r="R78" s="86"/>
      <c r="S78" s="85" t="str">
        <f t="shared" si="3"/>
        <v/>
      </c>
      <c r="T78" s="103"/>
      <c r="U78" s="82"/>
      <c r="V78" s="37" t="str">
        <f t="shared" si="4"/>
        <v>00011900</v>
      </c>
      <c r="W78" s="135" t="str">
        <f t="shared" si="5"/>
        <v/>
      </c>
      <c r="X78" s="135" t="str">
        <f t="shared" si="6"/>
        <v/>
      </c>
      <c r="Y78" s="135" t="str">
        <f t="shared" si="7"/>
        <v/>
      </c>
      <c r="Z78" s="11"/>
      <c r="AA78" s="11"/>
      <c r="AB78" s="11"/>
    </row>
    <row r="79" spans="1:28" x14ac:dyDescent="0.3">
      <c r="A79" s="11"/>
      <c r="B79" s="2"/>
      <c r="C79" s="56"/>
      <c r="D79" s="58"/>
      <c r="E79" s="99"/>
      <c r="F79" s="116"/>
      <c r="G79" s="88" t="str">
        <f t="shared" si="0"/>
        <v/>
      </c>
      <c r="H79" s="102"/>
      <c r="I79" s="88" t="str">
        <f t="shared" si="1"/>
        <v/>
      </c>
      <c r="J79" s="100" t="str">
        <f t="shared" si="8"/>
        <v/>
      </c>
      <c r="K79" s="75"/>
      <c r="L79" s="76"/>
      <c r="M79" s="64"/>
      <c r="N79" s="77"/>
      <c r="O79" s="79"/>
      <c r="P79" s="110"/>
      <c r="Q79" s="85" t="str">
        <f t="shared" si="2"/>
        <v/>
      </c>
      <c r="R79" s="86"/>
      <c r="S79" s="85" t="str">
        <f t="shared" si="3"/>
        <v/>
      </c>
      <c r="T79" s="103"/>
      <c r="U79" s="82"/>
      <c r="V79" s="37" t="str">
        <f t="shared" si="4"/>
        <v>00011900</v>
      </c>
      <c r="W79" s="135" t="str">
        <f t="shared" si="5"/>
        <v/>
      </c>
      <c r="X79" s="135" t="str">
        <f t="shared" si="6"/>
        <v/>
      </c>
      <c r="Y79" s="135" t="str">
        <f t="shared" si="7"/>
        <v/>
      </c>
      <c r="Z79" s="11"/>
      <c r="AA79" s="11"/>
      <c r="AB79" s="11"/>
    </row>
    <row r="80" spans="1:28" x14ac:dyDescent="0.3">
      <c r="A80" s="11"/>
      <c r="B80" s="2"/>
      <c r="C80" s="56"/>
      <c r="D80" s="58"/>
      <c r="E80" s="99"/>
      <c r="F80" s="116"/>
      <c r="G80" s="72" t="str">
        <f t="shared" si="0"/>
        <v/>
      </c>
      <c r="H80" s="102"/>
      <c r="I80" s="88" t="str">
        <f t="shared" si="1"/>
        <v/>
      </c>
      <c r="J80" s="100" t="str">
        <f t="shared" si="8"/>
        <v/>
      </c>
      <c r="K80" s="75"/>
      <c r="L80" s="76"/>
      <c r="M80" s="64"/>
      <c r="N80" s="77"/>
      <c r="O80" s="79"/>
      <c r="P80" s="110"/>
      <c r="Q80" s="85" t="str">
        <f t="shared" si="2"/>
        <v/>
      </c>
      <c r="R80" s="86"/>
      <c r="S80" s="85" t="str">
        <f t="shared" si="3"/>
        <v/>
      </c>
      <c r="T80" s="103"/>
      <c r="U80" s="82"/>
      <c r="V80" s="37" t="str">
        <f t="shared" si="4"/>
        <v>00011900</v>
      </c>
      <c r="W80" s="135" t="str">
        <f t="shared" si="5"/>
        <v/>
      </c>
      <c r="X80" s="135" t="str">
        <f t="shared" si="6"/>
        <v/>
      </c>
      <c r="Y80" s="135" t="str">
        <f t="shared" si="7"/>
        <v/>
      </c>
      <c r="Z80" s="11"/>
      <c r="AA80" s="11"/>
      <c r="AB80" s="11"/>
    </row>
    <row r="81" spans="1:28" x14ac:dyDescent="0.3">
      <c r="A81" s="11"/>
      <c r="B81" s="2"/>
      <c r="C81" s="56"/>
      <c r="D81" s="58"/>
      <c r="E81" s="99"/>
      <c r="F81" s="116"/>
      <c r="G81" s="88" t="str">
        <f t="shared" si="0"/>
        <v/>
      </c>
      <c r="H81" s="102"/>
      <c r="I81" s="88" t="str">
        <f t="shared" si="1"/>
        <v/>
      </c>
      <c r="J81" s="100" t="str">
        <f t="shared" si="8"/>
        <v/>
      </c>
      <c r="K81" s="91"/>
      <c r="L81" s="76"/>
      <c r="M81" s="64"/>
      <c r="N81" s="77"/>
      <c r="O81" s="79"/>
      <c r="P81" s="110"/>
      <c r="Q81" s="85" t="str">
        <f t="shared" si="2"/>
        <v/>
      </c>
      <c r="R81" s="86"/>
      <c r="S81" s="85" t="str">
        <f t="shared" si="3"/>
        <v/>
      </c>
      <c r="T81" s="103"/>
      <c r="U81" s="90"/>
      <c r="V81" s="37" t="str">
        <f t="shared" si="4"/>
        <v>00011900</v>
      </c>
      <c r="W81" s="135" t="str">
        <f t="shared" si="5"/>
        <v/>
      </c>
      <c r="X81" s="135" t="str">
        <f t="shared" si="6"/>
        <v/>
      </c>
      <c r="Y81" s="135" t="str">
        <f t="shared" si="7"/>
        <v/>
      </c>
      <c r="Z81" s="11"/>
      <c r="AA81" s="11"/>
      <c r="AB81" s="11"/>
    </row>
    <row r="82" spans="1:28" x14ac:dyDescent="0.3">
      <c r="A82" s="11"/>
      <c r="B82" s="2"/>
      <c r="C82" s="56"/>
      <c r="D82" s="58"/>
      <c r="E82" s="99"/>
      <c r="F82" s="116"/>
      <c r="G82" s="72" t="str">
        <f t="shared" si="0"/>
        <v/>
      </c>
      <c r="H82" s="102"/>
      <c r="I82" s="88" t="str">
        <f t="shared" si="1"/>
        <v/>
      </c>
      <c r="J82" s="100" t="str">
        <f t="shared" si="8"/>
        <v/>
      </c>
      <c r="K82" s="75"/>
      <c r="L82" s="76"/>
      <c r="M82" s="64"/>
      <c r="N82" s="77"/>
      <c r="O82" s="79"/>
      <c r="P82" s="110"/>
      <c r="Q82" s="85" t="str">
        <f t="shared" si="2"/>
        <v/>
      </c>
      <c r="R82" s="86"/>
      <c r="S82" s="85" t="str">
        <f t="shared" si="3"/>
        <v/>
      </c>
      <c r="T82" s="103"/>
      <c r="U82" s="82"/>
      <c r="V82" s="37" t="str">
        <f t="shared" si="4"/>
        <v>00011900</v>
      </c>
      <c r="W82" s="135" t="str">
        <f t="shared" si="5"/>
        <v/>
      </c>
      <c r="X82" s="135" t="str">
        <f t="shared" si="6"/>
        <v/>
      </c>
      <c r="Y82" s="135" t="str">
        <f t="shared" si="7"/>
        <v/>
      </c>
      <c r="Z82" s="11"/>
      <c r="AA82" s="11"/>
      <c r="AB82" s="11"/>
    </row>
    <row r="83" spans="1:28" x14ac:dyDescent="0.3">
      <c r="A83" s="11"/>
      <c r="B83" s="2"/>
      <c r="C83" s="56"/>
      <c r="D83" s="58"/>
      <c r="E83" s="99"/>
      <c r="F83" s="116"/>
      <c r="G83" s="88" t="str">
        <f t="shared" si="0"/>
        <v/>
      </c>
      <c r="H83" s="102"/>
      <c r="I83" s="88" t="str">
        <f t="shared" si="1"/>
        <v/>
      </c>
      <c r="J83" s="100" t="str">
        <f t="shared" si="8"/>
        <v/>
      </c>
      <c r="K83" s="75"/>
      <c r="L83" s="76"/>
      <c r="M83" s="64"/>
      <c r="N83" s="77"/>
      <c r="O83" s="79"/>
      <c r="P83" s="110"/>
      <c r="Q83" s="85" t="str">
        <f t="shared" si="2"/>
        <v/>
      </c>
      <c r="R83" s="86"/>
      <c r="S83" s="85" t="str">
        <f t="shared" si="3"/>
        <v/>
      </c>
      <c r="T83" s="103"/>
      <c r="U83" s="82"/>
      <c r="V83" s="37" t="str">
        <f t="shared" si="4"/>
        <v>00011900</v>
      </c>
      <c r="W83" s="135" t="str">
        <f t="shared" si="5"/>
        <v/>
      </c>
      <c r="X83" s="135" t="str">
        <f t="shared" si="6"/>
        <v/>
      </c>
      <c r="Y83" s="135" t="str">
        <f t="shared" si="7"/>
        <v/>
      </c>
      <c r="Z83" s="11"/>
      <c r="AA83" s="11"/>
      <c r="AB83" s="11"/>
    </row>
    <row r="84" spans="1:28" x14ac:dyDescent="0.3">
      <c r="A84" s="11"/>
      <c r="B84" s="2"/>
      <c r="C84" s="56"/>
      <c r="D84" s="58"/>
      <c r="E84" s="99"/>
      <c r="F84" s="116"/>
      <c r="G84" s="72" t="str">
        <f t="shared" si="0"/>
        <v/>
      </c>
      <c r="H84" s="102"/>
      <c r="I84" s="88" t="str">
        <f t="shared" si="1"/>
        <v/>
      </c>
      <c r="J84" s="100" t="str">
        <f t="shared" si="8"/>
        <v/>
      </c>
      <c r="K84" s="75"/>
      <c r="L84" s="76"/>
      <c r="M84" s="64"/>
      <c r="N84" s="77"/>
      <c r="O84" s="79"/>
      <c r="P84" s="110"/>
      <c r="Q84" s="85" t="str">
        <f t="shared" si="2"/>
        <v/>
      </c>
      <c r="R84" s="86"/>
      <c r="S84" s="85" t="str">
        <f t="shared" si="3"/>
        <v/>
      </c>
      <c r="T84" s="103"/>
      <c r="U84" s="82"/>
      <c r="V84" s="37" t="str">
        <f t="shared" si="4"/>
        <v>00011900</v>
      </c>
      <c r="W84" s="135" t="str">
        <f t="shared" si="5"/>
        <v/>
      </c>
      <c r="X84" s="135" t="str">
        <f t="shared" si="6"/>
        <v/>
      </c>
      <c r="Y84" s="135" t="str">
        <f t="shared" si="7"/>
        <v/>
      </c>
      <c r="Z84" s="11"/>
      <c r="AA84" s="11"/>
      <c r="AB84" s="11"/>
    </row>
    <row r="85" spans="1:28" x14ac:dyDescent="0.3">
      <c r="A85" s="11"/>
      <c r="B85" s="2"/>
      <c r="C85" s="56"/>
      <c r="D85" s="58"/>
      <c r="E85" s="99"/>
      <c r="F85" s="116"/>
      <c r="G85" s="88" t="str">
        <f t="shared" si="0"/>
        <v/>
      </c>
      <c r="H85" s="102"/>
      <c r="I85" s="88" t="str">
        <f t="shared" si="1"/>
        <v/>
      </c>
      <c r="J85" s="100" t="str">
        <f t="shared" si="8"/>
        <v/>
      </c>
      <c r="K85" s="75"/>
      <c r="L85" s="76"/>
      <c r="M85" s="64"/>
      <c r="N85" s="77"/>
      <c r="O85" s="79"/>
      <c r="P85" s="110"/>
      <c r="Q85" s="85" t="str">
        <f t="shared" si="2"/>
        <v/>
      </c>
      <c r="R85" s="86"/>
      <c r="S85" s="85" t="str">
        <f t="shared" si="3"/>
        <v/>
      </c>
      <c r="T85" s="103"/>
      <c r="U85" s="82"/>
      <c r="V85" s="37" t="str">
        <f t="shared" si="4"/>
        <v>00011900</v>
      </c>
      <c r="W85" s="135" t="str">
        <f t="shared" si="5"/>
        <v/>
      </c>
      <c r="X85" s="135" t="str">
        <f t="shared" si="6"/>
        <v/>
      </c>
      <c r="Y85" s="135" t="str">
        <f t="shared" si="7"/>
        <v/>
      </c>
      <c r="Z85" s="11"/>
      <c r="AA85" s="11"/>
      <c r="AB85" s="11"/>
    </row>
    <row r="86" spans="1:28" x14ac:dyDescent="0.3">
      <c r="A86" s="11"/>
      <c r="B86" s="2"/>
      <c r="C86" s="56"/>
      <c r="D86" s="58"/>
      <c r="E86" s="99"/>
      <c r="F86" s="116"/>
      <c r="G86" s="72" t="str">
        <f t="shared" si="0"/>
        <v/>
      </c>
      <c r="H86" s="102"/>
      <c r="I86" s="88" t="str">
        <f t="shared" si="1"/>
        <v/>
      </c>
      <c r="J86" s="100" t="str">
        <f t="shared" si="8"/>
        <v/>
      </c>
      <c r="K86" s="91"/>
      <c r="L86" s="76"/>
      <c r="M86" s="64"/>
      <c r="N86" s="77"/>
      <c r="O86" s="79"/>
      <c r="P86" s="110"/>
      <c r="Q86" s="85" t="str">
        <f t="shared" si="2"/>
        <v/>
      </c>
      <c r="R86" s="86"/>
      <c r="S86" s="85" t="str">
        <f t="shared" si="3"/>
        <v/>
      </c>
      <c r="T86" s="103"/>
      <c r="U86" s="82"/>
      <c r="V86" s="37" t="str">
        <f t="shared" si="4"/>
        <v>00011900</v>
      </c>
      <c r="W86" s="135" t="str">
        <f t="shared" si="5"/>
        <v/>
      </c>
      <c r="X86" s="135" t="str">
        <f t="shared" si="6"/>
        <v/>
      </c>
      <c r="Y86" s="135" t="str">
        <f t="shared" si="7"/>
        <v/>
      </c>
      <c r="Z86" s="11"/>
      <c r="AA86" s="11"/>
      <c r="AB86" s="11"/>
    </row>
    <row r="87" spans="1:28" x14ac:dyDescent="0.3">
      <c r="A87" s="11"/>
      <c r="B87" s="2"/>
      <c r="C87" s="56"/>
      <c r="D87" s="58"/>
      <c r="E87" s="99"/>
      <c r="F87" s="116"/>
      <c r="G87" s="88" t="str">
        <f t="shared" si="0"/>
        <v/>
      </c>
      <c r="H87" s="102"/>
      <c r="I87" s="88" t="str">
        <f t="shared" si="1"/>
        <v/>
      </c>
      <c r="J87" s="100" t="str">
        <f t="shared" si="8"/>
        <v/>
      </c>
      <c r="K87" s="75"/>
      <c r="L87" s="76"/>
      <c r="M87" s="64"/>
      <c r="N87" s="77"/>
      <c r="O87" s="79"/>
      <c r="P87" s="110"/>
      <c r="Q87" s="85" t="str">
        <f t="shared" si="2"/>
        <v/>
      </c>
      <c r="R87" s="86"/>
      <c r="S87" s="85" t="str">
        <f t="shared" si="3"/>
        <v/>
      </c>
      <c r="T87" s="103"/>
      <c r="U87" s="90"/>
      <c r="V87" s="37" t="str">
        <f t="shared" si="4"/>
        <v>00011900</v>
      </c>
      <c r="W87" s="135" t="str">
        <f t="shared" si="5"/>
        <v/>
      </c>
      <c r="X87" s="135" t="str">
        <f t="shared" si="6"/>
        <v/>
      </c>
      <c r="Y87" s="135" t="str">
        <f t="shared" si="7"/>
        <v/>
      </c>
      <c r="Z87" s="11"/>
      <c r="AA87" s="11"/>
      <c r="AB87" s="11"/>
    </row>
    <row r="88" spans="1:28" x14ac:dyDescent="0.3">
      <c r="A88" s="11"/>
      <c r="B88" s="2"/>
      <c r="C88" s="56"/>
      <c r="D88" s="58"/>
      <c r="E88" s="99"/>
      <c r="F88" s="116"/>
      <c r="G88" s="72" t="str">
        <f t="shared" si="0"/>
        <v/>
      </c>
      <c r="H88" s="102"/>
      <c r="I88" s="88" t="str">
        <f t="shared" si="1"/>
        <v/>
      </c>
      <c r="J88" s="100" t="str">
        <f t="shared" si="8"/>
        <v/>
      </c>
      <c r="K88" s="75"/>
      <c r="L88" s="76"/>
      <c r="M88" s="64"/>
      <c r="N88" s="77"/>
      <c r="O88" s="79"/>
      <c r="P88" s="110"/>
      <c r="Q88" s="85" t="str">
        <f t="shared" si="2"/>
        <v/>
      </c>
      <c r="R88" s="86"/>
      <c r="S88" s="85" t="str">
        <f t="shared" si="3"/>
        <v/>
      </c>
      <c r="T88" s="103"/>
      <c r="U88" s="82"/>
      <c r="V88" s="37" t="str">
        <f t="shared" si="4"/>
        <v>00011900</v>
      </c>
      <c r="W88" s="135" t="str">
        <f t="shared" si="5"/>
        <v/>
      </c>
      <c r="X88" s="135" t="str">
        <f t="shared" si="6"/>
        <v/>
      </c>
      <c r="Y88" s="135" t="str">
        <f t="shared" si="7"/>
        <v/>
      </c>
      <c r="Z88" s="11"/>
      <c r="AA88" s="11"/>
      <c r="AB88" s="11"/>
    </row>
    <row r="89" spans="1:28" x14ac:dyDescent="0.3">
      <c r="A89" s="11"/>
      <c r="B89" s="2"/>
      <c r="C89" s="56"/>
      <c r="D89" s="58"/>
      <c r="E89" s="99"/>
      <c r="F89" s="116"/>
      <c r="G89" s="88" t="str">
        <f t="shared" si="0"/>
        <v/>
      </c>
      <c r="H89" s="102"/>
      <c r="I89" s="88" t="str">
        <f t="shared" si="1"/>
        <v/>
      </c>
      <c r="J89" s="100" t="str">
        <f t="shared" si="8"/>
        <v/>
      </c>
      <c r="K89" s="75"/>
      <c r="L89" s="76"/>
      <c r="M89" s="64"/>
      <c r="N89" s="77"/>
      <c r="O89" s="79"/>
      <c r="P89" s="110"/>
      <c r="Q89" s="85" t="str">
        <f t="shared" si="2"/>
        <v/>
      </c>
      <c r="R89" s="86"/>
      <c r="S89" s="85" t="str">
        <f t="shared" si="3"/>
        <v/>
      </c>
      <c r="T89" s="103"/>
      <c r="U89" s="82"/>
      <c r="V89" s="37" t="str">
        <f t="shared" si="4"/>
        <v>00011900</v>
      </c>
      <c r="W89" s="135" t="str">
        <f t="shared" si="5"/>
        <v/>
      </c>
      <c r="X89" s="135" t="str">
        <f t="shared" si="6"/>
        <v/>
      </c>
      <c r="Y89" s="135" t="str">
        <f t="shared" si="7"/>
        <v/>
      </c>
      <c r="Z89" s="11"/>
      <c r="AA89" s="11"/>
      <c r="AB89" s="11"/>
    </row>
    <row r="90" spans="1:28" x14ac:dyDescent="0.3">
      <c r="A90" s="11"/>
      <c r="B90" s="2"/>
      <c r="C90" s="56"/>
      <c r="D90" s="58"/>
      <c r="E90" s="99"/>
      <c r="F90" s="116"/>
      <c r="G90" s="72" t="str">
        <f t="shared" si="0"/>
        <v/>
      </c>
      <c r="H90" s="102"/>
      <c r="I90" s="88" t="str">
        <f t="shared" si="1"/>
        <v/>
      </c>
      <c r="J90" s="100" t="str">
        <f t="shared" si="8"/>
        <v/>
      </c>
      <c r="K90" s="75"/>
      <c r="L90" s="76"/>
      <c r="M90" s="64"/>
      <c r="N90" s="77"/>
      <c r="O90" s="79"/>
      <c r="P90" s="110"/>
      <c r="Q90" s="85" t="str">
        <f t="shared" si="2"/>
        <v/>
      </c>
      <c r="R90" s="86"/>
      <c r="S90" s="85" t="str">
        <f t="shared" si="3"/>
        <v/>
      </c>
      <c r="T90" s="103"/>
      <c r="U90" s="82"/>
      <c r="V90" s="37" t="str">
        <f t="shared" si="4"/>
        <v>00011900</v>
      </c>
      <c r="W90" s="135" t="str">
        <f t="shared" si="5"/>
        <v/>
      </c>
      <c r="X90" s="135" t="str">
        <f t="shared" si="6"/>
        <v/>
      </c>
      <c r="Y90" s="135" t="str">
        <f t="shared" si="7"/>
        <v/>
      </c>
      <c r="Z90" s="11"/>
      <c r="AA90" s="11"/>
      <c r="AB90" s="11"/>
    </row>
    <row r="91" spans="1:28" x14ac:dyDescent="0.3">
      <c r="A91" s="11"/>
      <c r="B91" s="2"/>
      <c r="C91" s="56"/>
      <c r="D91" s="58"/>
      <c r="E91" s="99"/>
      <c r="F91" s="116"/>
      <c r="G91" s="88" t="str">
        <f t="shared" si="0"/>
        <v/>
      </c>
      <c r="H91" s="102"/>
      <c r="I91" s="88" t="str">
        <f t="shared" si="1"/>
        <v/>
      </c>
      <c r="J91" s="100" t="str">
        <f t="shared" si="8"/>
        <v/>
      </c>
      <c r="K91" s="91"/>
      <c r="L91" s="76"/>
      <c r="M91" s="64"/>
      <c r="N91" s="77"/>
      <c r="O91" s="79"/>
      <c r="P91" s="110"/>
      <c r="Q91" s="85" t="str">
        <f t="shared" si="2"/>
        <v/>
      </c>
      <c r="R91" s="86"/>
      <c r="S91" s="85" t="str">
        <f t="shared" si="3"/>
        <v/>
      </c>
      <c r="T91" s="103"/>
      <c r="U91" s="82"/>
      <c r="V91" s="37" t="str">
        <f t="shared" si="4"/>
        <v>00011900</v>
      </c>
      <c r="W91" s="135" t="str">
        <f t="shared" si="5"/>
        <v/>
      </c>
      <c r="X91" s="135" t="str">
        <f t="shared" si="6"/>
        <v/>
      </c>
      <c r="Y91" s="135" t="str">
        <f t="shared" si="7"/>
        <v/>
      </c>
      <c r="Z91" s="11"/>
      <c r="AA91" s="11"/>
      <c r="AB91" s="11"/>
    </row>
    <row r="92" spans="1:28" x14ac:dyDescent="0.3">
      <c r="A92" s="11"/>
      <c r="B92" s="2"/>
      <c r="C92" s="56"/>
      <c r="D92" s="58"/>
      <c r="E92" s="99"/>
      <c r="F92" s="116"/>
      <c r="G92" s="72" t="str">
        <f t="shared" si="0"/>
        <v/>
      </c>
      <c r="H92" s="102"/>
      <c r="I92" s="88" t="str">
        <f t="shared" si="1"/>
        <v/>
      </c>
      <c r="J92" s="100" t="str">
        <f t="shared" si="8"/>
        <v/>
      </c>
      <c r="K92" s="75"/>
      <c r="L92" s="76"/>
      <c r="M92" s="64"/>
      <c r="N92" s="77"/>
      <c r="O92" s="79"/>
      <c r="P92" s="110"/>
      <c r="Q92" s="85" t="str">
        <f t="shared" si="2"/>
        <v/>
      </c>
      <c r="R92" s="86"/>
      <c r="S92" s="85" t="str">
        <f t="shared" si="3"/>
        <v/>
      </c>
      <c r="T92" s="103"/>
      <c r="U92" s="82"/>
      <c r="V92" s="37" t="str">
        <f t="shared" si="4"/>
        <v>00011900</v>
      </c>
      <c r="W92" s="135" t="str">
        <f t="shared" si="5"/>
        <v/>
      </c>
      <c r="X92" s="135" t="str">
        <f t="shared" si="6"/>
        <v/>
      </c>
      <c r="Y92" s="135" t="str">
        <f t="shared" si="7"/>
        <v/>
      </c>
      <c r="Z92" s="11"/>
      <c r="AA92" s="11"/>
      <c r="AB92" s="11"/>
    </row>
    <row r="93" spans="1:28" x14ac:dyDescent="0.3">
      <c r="A93" s="11"/>
      <c r="B93" s="2"/>
      <c r="C93" s="56"/>
      <c r="D93" s="58"/>
      <c r="E93" s="99"/>
      <c r="F93" s="116"/>
      <c r="G93" s="88" t="str">
        <f t="shared" si="0"/>
        <v/>
      </c>
      <c r="H93" s="102"/>
      <c r="I93" s="88" t="str">
        <f t="shared" si="1"/>
        <v/>
      </c>
      <c r="J93" s="100" t="str">
        <f t="shared" si="8"/>
        <v/>
      </c>
      <c r="K93" s="75"/>
      <c r="L93" s="76"/>
      <c r="M93" s="64"/>
      <c r="N93" s="77"/>
      <c r="O93" s="79"/>
      <c r="P93" s="110"/>
      <c r="Q93" s="85" t="str">
        <f t="shared" si="2"/>
        <v/>
      </c>
      <c r="R93" s="86"/>
      <c r="S93" s="85" t="str">
        <f t="shared" si="3"/>
        <v/>
      </c>
      <c r="T93" s="103"/>
      <c r="U93" s="82"/>
      <c r="V93" s="37" t="str">
        <f t="shared" si="4"/>
        <v>00011900</v>
      </c>
      <c r="W93" s="135" t="str">
        <f t="shared" si="5"/>
        <v/>
      </c>
      <c r="X93" s="135" t="str">
        <f t="shared" si="6"/>
        <v/>
      </c>
      <c r="Y93" s="135" t="str">
        <f t="shared" si="7"/>
        <v/>
      </c>
      <c r="Z93" s="11"/>
      <c r="AA93" s="11"/>
      <c r="AB93" s="11"/>
    </row>
    <row r="94" spans="1:28" x14ac:dyDescent="0.3">
      <c r="A94" s="11"/>
      <c r="B94" s="2"/>
      <c r="C94" s="56"/>
      <c r="D94" s="58"/>
      <c r="E94" s="99"/>
      <c r="F94" s="116"/>
      <c r="G94" s="72" t="str">
        <f t="shared" si="0"/>
        <v/>
      </c>
      <c r="H94" s="102"/>
      <c r="I94" s="88" t="str">
        <f t="shared" si="1"/>
        <v/>
      </c>
      <c r="J94" s="100" t="str">
        <f t="shared" si="8"/>
        <v/>
      </c>
      <c r="K94" s="91"/>
      <c r="L94" s="76"/>
      <c r="M94" s="64"/>
      <c r="N94" s="77"/>
      <c r="O94" s="79"/>
      <c r="P94" s="110"/>
      <c r="Q94" s="85" t="str">
        <f t="shared" si="2"/>
        <v/>
      </c>
      <c r="R94" s="86"/>
      <c r="S94" s="85" t="str">
        <f t="shared" si="3"/>
        <v/>
      </c>
      <c r="T94" s="103"/>
      <c r="U94" s="82"/>
      <c r="V94" s="37" t="str">
        <f t="shared" si="4"/>
        <v>00011900</v>
      </c>
      <c r="W94" s="135" t="str">
        <f t="shared" si="5"/>
        <v/>
      </c>
      <c r="X94" s="135" t="str">
        <f t="shared" si="6"/>
        <v/>
      </c>
      <c r="Y94" s="135" t="str">
        <f t="shared" si="7"/>
        <v/>
      </c>
      <c r="Z94" s="11"/>
      <c r="AA94" s="11"/>
      <c r="AB94" s="11"/>
    </row>
    <row r="95" spans="1:28" x14ac:dyDescent="0.3">
      <c r="A95" s="11"/>
      <c r="B95" s="2"/>
      <c r="C95" s="56"/>
      <c r="D95" s="58"/>
      <c r="E95" s="99"/>
      <c r="F95" s="116"/>
      <c r="G95" s="88" t="str">
        <f t="shared" si="0"/>
        <v/>
      </c>
      <c r="H95" s="102"/>
      <c r="I95" s="88" t="str">
        <f t="shared" si="1"/>
        <v/>
      </c>
      <c r="J95" s="100" t="str">
        <f t="shared" si="8"/>
        <v/>
      </c>
      <c r="K95" s="75"/>
      <c r="L95" s="76"/>
      <c r="M95" s="64"/>
      <c r="N95" s="77"/>
      <c r="O95" s="79"/>
      <c r="P95" s="110"/>
      <c r="Q95" s="85" t="str">
        <f t="shared" si="2"/>
        <v/>
      </c>
      <c r="R95" s="86"/>
      <c r="S95" s="85" t="str">
        <f t="shared" si="3"/>
        <v/>
      </c>
      <c r="T95" s="104"/>
      <c r="U95" s="82"/>
      <c r="V95" s="37" t="str">
        <f t="shared" si="4"/>
        <v>00011900</v>
      </c>
      <c r="W95" s="135" t="str">
        <f t="shared" si="5"/>
        <v/>
      </c>
      <c r="X95" s="135" t="str">
        <f t="shared" si="6"/>
        <v/>
      </c>
      <c r="Y95" s="135" t="str">
        <f t="shared" si="7"/>
        <v/>
      </c>
      <c r="Z95" s="11"/>
      <c r="AA95" s="11"/>
      <c r="AB95" s="11"/>
    </row>
    <row r="96" spans="1:28" x14ac:dyDescent="0.3">
      <c r="A96" s="11"/>
      <c r="B96" s="2"/>
      <c r="C96" s="56"/>
      <c r="D96" s="58"/>
      <c r="E96" s="99"/>
      <c r="F96" s="116"/>
      <c r="G96" s="72" t="str">
        <f t="shared" si="0"/>
        <v/>
      </c>
      <c r="H96" s="102"/>
      <c r="I96" s="88" t="str">
        <f t="shared" si="1"/>
        <v/>
      </c>
      <c r="J96" s="100" t="str">
        <f t="shared" si="8"/>
        <v/>
      </c>
      <c r="K96" s="91"/>
      <c r="L96" s="76"/>
      <c r="M96" s="64"/>
      <c r="N96" s="77"/>
      <c r="O96" s="79"/>
      <c r="P96" s="110"/>
      <c r="Q96" s="85" t="str">
        <f t="shared" si="2"/>
        <v/>
      </c>
      <c r="R96" s="86"/>
      <c r="S96" s="85" t="str">
        <f t="shared" si="3"/>
        <v/>
      </c>
      <c r="T96" s="103"/>
      <c r="U96" s="82"/>
      <c r="V96" s="37" t="str">
        <f t="shared" si="4"/>
        <v>00011900</v>
      </c>
      <c r="W96" s="135" t="str">
        <f t="shared" si="5"/>
        <v/>
      </c>
      <c r="X96" s="135" t="str">
        <f t="shared" si="6"/>
        <v/>
      </c>
      <c r="Y96" s="135" t="str">
        <f t="shared" si="7"/>
        <v/>
      </c>
      <c r="Z96" s="11"/>
      <c r="AA96" s="11"/>
      <c r="AB96" s="11"/>
    </row>
    <row r="97" spans="1:28" x14ac:dyDescent="0.3">
      <c r="A97" s="11"/>
      <c r="B97" s="2"/>
      <c r="C97" s="56"/>
      <c r="D97" s="58"/>
      <c r="E97" s="99"/>
      <c r="F97" s="116"/>
      <c r="G97" s="88" t="str">
        <f t="shared" si="0"/>
        <v/>
      </c>
      <c r="H97" s="102"/>
      <c r="I97" s="88" t="str">
        <f t="shared" si="1"/>
        <v/>
      </c>
      <c r="J97" s="100" t="str">
        <f t="shared" si="8"/>
        <v/>
      </c>
      <c r="K97" s="75"/>
      <c r="L97" s="76"/>
      <c r="M97" s="64"/>
      <c r="N97" s="77"/>
      <c r="O97" s="79"/>
      <c r="P97" s="110"/>
      <c r="Q97" s="85" t="str">
        <f t="shared" si="2"/>
        <v/>
      </c>
      <c r="R97" s="86"/>
      <c r="S97" s="85" t="str">
        <f t="shared" si="3"/>
        <v/>
      </c>
      <c r="T97" s="103"/>
      <c r="U97" s="82"/>
      <c r="V97" s="37" t="str">
        <f t="shared" si="4"/>
        <v>00011900</v>
      </c>
      <c r="W97" s="135" t="str">
        <f t="shared" si="5"/>
        <v/>
      </c>
      <c r="X97" s="135" t="str">
        <f t="shared" si="6"/>
        <v/>
      </c>
      <c r="Y97" s="135" t="str">
        <f t="shared" si="7"/>
        <v/>
      </c>
      <c r="Z97" s="11"/>
      <c r="AA97" s="11"/>
      <c r="AB97" s="11"/>
    </row>
    <row r="98" spans="1:28" x14ac:dyDescent="0.3">
      <c r="A98" s="11"/>
      <c r="B98" s="2"/>
      <c r="C98" s="56"/>
      <c r="D98" s="58"/>
      <c r="E98" s="99"/>
      <c r="F98" s="116"/>
      <c r="G98" s="72" t="str">
        <f t="shared" si="0"/>
        <v/>
      </c>
      <c r="H98" s="102"/>
      <c r="I98" s="88" t="str">
        <f t="shared" si="1"/>
        <v/>
      </c>
      <c r="J98" s="100" t="str">
        <f t="shared" si="8"/>
        <v/>
      </c>
      <c r="K98" s="75"/>
      <c r="L98" s="76"/>
      <c r="M98" s="64"/>
      <c r="N98" s="77"/>
      <c r="O98" s="79"/>
      <c r="P98" s="110"/>
      <c r="Q98" s="85" t="str">
        <f t="shared" si="2"/>
        <v/>
      </c>
      <c r="R98" s="86"/>
      <c r="S98" s="85" t="str">
        <f t="shared" si="3"/>
        <v/>
      </c>
      <c r="T98" s="103"/>
      <c r="U98" s="90"/>
      <c r="V98" s="37" t="str">
        <f t="shared" si="4"/>
        <v>00011900</v>
      </c>
      <c r="W98" s="135" t="str">
        <f t="shared" si="5"/>
        <v/>
      </c>
      <c r="X98" s="135" t="str">
        <f t="shared" si="6"/>
        <v/>
      </c>
      <c r="Y98" s="135" t="str">
        <f t="shared" si="7"/>
        <v/>
      </c>
      <c r="Z98" s="11"/>
      <c r="AA98" s="11"/>
      <c r="AB98" s="11"/>
    </row>
    <row r="99" spans="1:28" x14ac:dyDescent="0.3">
      <c r="A99" s="11"/>
      <c r="B99" s="2"/>
      <c r="C99" s="56"/>
      <c r="D99" s="58"/>
      <c r="E99" s="99"/>
      <c r="F99" s="116"/>
      <c r="G99" s="88" t="str">
        <f t="shared" si="0"/>
        <v/>
      </c>
      <c r="H99" s="102"/>
      <c r="I99" s="88" t="str">
        <f t="shared" si="1"/>
        <v/>
      </c>
      <c r="J99" s="100" t="str">
        <f t="shared" si="8"/>
        <v/>
      </c>
      <c r="K99" s="75"/>
      <c r="L99" s="76"/>
      <c r="M99" s="64"/>
      <c r="N99" s="77"/>
      <c r="O99" s="79"/>
      <c r="P99" s="110"/>
      <c r="Q99" s="85" t="str">
        <f t="shared" si="2"/>
        <v/>
      </c>
      <c r="R99" s="86"/>
      <c r="S99" s="85" t="str">
        <f t="shared" si="3"/>
        <v/>
      </c>
      <c r="T99" s="103"/>
      <c r="U99" s="82"/>
      <c r="V99" s="37" t="str">
        <f t="shared" si="4"/>
        <v>00011900</v>
      </c>
      <c r="W99" s="135" t="str">
        <f t="shared" si="5"/>
        <v/>
      </c>
      <c r="X99" s="135" t="str">
        <f t="shared" si="6"/>
        <v/>
      </c>
      <c r="Y99" s="135" t="str">
        <f t="shared" si="7"/>
        <v/>
      </c>
      <c r="Z99" s="11"/>
      <c r="AA99" s="11"/>
      <c r="AB99" s="11"/>
    </row>
    <row r="100" spans="1:28" x14ac:dyDescent="0.3">
      <c r="A100" s="11"/>
      <c r="B100" s="2"/>
      <c r="C100" s="56"/>
      <c r="D100" s="58"/>
      <c r="E100" s="99"/>
      <c r="F100" s="116"/>
      <c r="G100" s="72" t="str">
        <f t="shared" si="0"/>
        <v/>
      </c>
      <c r="H100" s="102"/>
      <c r="I100" s="88" t="str">
        <f t="shared" si="1"/>
        <v/>
      </c>
      <c r="J100" s="100" t="str">
        <f t="shared" si="8"/>
        <v/>
      </c>
      <c r="K100" s="75"/>
      <c r="L100" s="76"/>
      <c r="M100" s="64"/>
      <c r="N100" s="77"/>
      <c r="O100" s="79"/>
      <c r="P100" s="110"/>
      <c r="Q100" s="85" t="str">
        <f t="shared" si="2"/>
        <v/>
      </c>
      <c r="R100" s="86"/>
      <c r="S100" s="85" t="str">
        <f t="shared" si="3"/>
        <v/>
      </c>
      <c r="T100" s="103"/>
      <c r="U100" s="90"/>
      <c r="V100" s="37" t="str">
        <f t="shared" si="4"/>
        <v>00011900</v>
      </c>
      <c r="W100" s="135" t="str">
        <f t="shared" si="5"/>
        <v/>
      </c>
      <c r="X100" s="135" t="str">
        <f t="shared" si="6"/>
        <v/>
      </c>
      <c r="Y100" s="135" t="str">
        <f t="shared" si="7"/>
        <v/>
      </c>
      <c r="Z100" s="11"/>
      <c r="AA100" s="11"/>
      <c r="AB100" s="11"/>
    </row>
    <row r="101" spans="1:28" x14ac:dyDescent="0.3">
      <c r="A101" s="11"/>
      <c r="B101" s="2"/>
      <c r="C101" s="56"/>
      <c r="D101" s="58"/>
      <c r="E101" s="99"/>
      <c r="F101" s="116"/>
      <c r="G101" s="88" t="str">
        <f t="shared" si="0"/>
        <v/>
      </c>
      <c r="H101" s="102"/>
      <c r="I101" s="88" t="str">
        <f t="shared" si="1"/>
        <v/>
      </c>
      <c r="J101" s="100" t="str">
        <f t="shared" si="8"/>
        <v/>
      </c>
      <c r="K101" s="91"/>
      <c r="L101" s="76"/>
      <c r="M101" s="64"/>
      <c r="N101" s="77"/>
      <c r="O101" s="79"/>
      <c r="P101" s="110"/>
      <c r="Q101" s="85" t="str">
        <f t="shared" si="2"/>
        <v/>
      </c>
      <c r="R101" s="86"/>
      <c r="S101" s="85" t="str">
        <f t="shared" si="3"/>
        <v/>
      </c>
      <c r="T101" s="103"/>
      <c r="U101" s="82"/>
      <c r="V101" s="37" t="str">
        <f t="shared" si="4"/>
        <v>00011900</v>
      </c>
      <c r="W101" s="135" t="str">
        <f t="shared" si="5"/>
        <v/>
      </c>
      <c r="X101" s="135" t="str">
        <f t="shared" si="6"/>
        <v/>
      </c>
      <c r="Y101" s="135" t="str">
        <f t="shared" si="7"/>
        <v/>
      </c>
      <c r="Z101" s="11"/>
      <c r="AA101" s="11"/>
      <c r="AB101" s="11"/>
    </row>
    <row r="102" spans="1:28" x14ac:dyDescent="0.3">
      <c r="A102" s="11"/>
      <c r="B102" s="2"/>
      <c r="C102" s="56"/>
      <c r="D102" s="58"/>
      <c r="E102" s="99"/>
      <c r="F102" s="116"/>
      <c r="G102" s="72" t="str">
        <f t="shared" si="0"/>
        <v/>
      </c>
      <c r="H102" s="102"/>
      <c r="I102" s="88" t="str">
        <f t="shared" si="1"/>
        <v/>
      </c>
      <c r="J102" s="100" t="str">
        <f t="shared" si="8"/>
        <v/>
      </c>
      <c r="K102" s="75"/>
      <c r="L102" s="76"/>
      <c r="M102" s="64"/>
      <c r="N102" s="77"/>
      <c r="O102" s="79"/>
      <c r="P102" s="110"/>
      <c r="Q102" s="85" t="str">
        <f t="shared" si="2"/>
        <v/>
      </c>
      <c r="R102" s="86"/>
      <c r="S102" s="85" t="str">
        <f t="shared" si="3"/>
        <v/>
      </c>
      <c r="T102" s="103"/>
      <c r="U102" s="82"/>
      <c r="V102" s="37" t="str">
        <f t="shared" si="4"/>
        <v>00011900</v>
      </c>
      <c r="W102" s="135" t="str">
        <f t="shared" si="5"/>
        <v/>
      </c>
      <c r="X102" s="135" t="str">
        <f t="shared" si="6"/>
        <v/>
      </c>
      <c r="Y102" s="135" t="str">
        <f t="shared" si="7"/>
        <v/>
      </c>
      <c r="Z102" s="11"/>
      <c r="AA102" s="11"/>
      <c r="AB102" s="11"/>
    </row>
    <row r="103" spans="1:28" x14ac:dyDescent="0.3">
      <c r="A103" s="11"/>
      <c r="B103" s="2"/>
      <c r="C103" s="56"/>
      <c r="D103" s="58"/>
      <c r="E103" s="99"/>
      <c r="F103" s="116"/>
      <c r="G103" s="88" t="str">
        <f t="shared" si="0"/>
        <v/>
      </c>
      <c r="H103" s="102"/>
      <c r="I103" s="88" t="str">
        <f t="shared" si="1"/>
        <v/>
      </c>
      <c r="J103" s="100" t="str">
        <f t="shared" si="8"/>
        <v/>
      </c>
      <c r="K103" s="75"/>
      <c r="L103" s="76"/>
      <c r="M103" s="64"/>
      <c r="N103" s="77"/>
      <c r="O103" s="79"/>
      <c r="P103" s="110"/>
      <c r="Q103" s="85" t="str">
        <f t="shared" si="2"/>
        <v/>
      </c>
      <c r="R103" s="86"/>
      <c r="S103" s="85" t="str">
        <f t="shared" si="3"/>
        <v/>
      </c>
      <c r="T103" s="103"/>
      <c r="U103" s="82"/>
      <c r="V103" s="37" t="str">
        <f t="shared" si="4"/>
        <v>00011900</v>
      </c>
      <c r="W103" s="135" t="str">
        <f t="shared" si="5"/>
        <v/>
      </c>
      <c r="X103" s="135" t="str">
        <f t="shared" si="6"/>
        <v/>
      </c>
      <c r="Y103" s="135" t="str">
        <f t="shared" si="7"/>
        <v/>
      </c>
      <c r="Z103" s="11"/>
      <c r="AA103" s="11"/>
      <c r="AB103" s="11"/>
    </row>
    <row r="104" spans="1:28" x14ac:dyDescent="0.3">
      <c r="A104" s="11"/>
      <c r="B104" s="2"/>
      <c r="C104" s="56"/>
      <c r="D104" s="58"/>
      <c r="E104" s="99"/>
      <c r="F104" s="116"/>
      <c r="G104" s="72" t="str">
        <f t="shared" si="0"/>
        <v/>
      </c>
      <c r="H104" s="102"/>
      <c r="I104" s="88" t="str">
        <f t="shared" si="1"/>
        <v/>
      </c>
      <c r="J104" s="100" t="str">
        <f t="shared" si="8"/>
        <v/>
      </c>
      <c r="K104" s="75"/>
      <c r="L104" s="76"/>
      <c r="M104" s="64"/>
      <c r="N104" s="77"/>
      <c r="O104" s="79"/>
      <c r="P104" s="110"/>
      <c r="Q104" s="85" t="str">
        <f t="shared" si="2"/>
        <v/>
      </c>
      <c r="R104" s="86"/>
      <c r="S104" s="85" t="str">
        <f t="shared" si="3"/>
        <v/>
      </c>
      <c r="T104" s="103"/>
      <c r="U104" s="82"/>
      <c r="V104" s="37" t="str">
        <f t="shared" si="4"/>
        <v>00011900</v>
      </c>
      <c r="W104" s="135" t="str">
        <f t="shared" si="5"/>
        <v/>
      </c>
      <c r="X104" s="135" t="str">
        <f t="shared" si="6"/>
        <v/>
      </c>
      <c r="Y104" s="135" t="str">
        <f t="shared" si="7"/>
        <v/>
      </c>
      <c r="Z104" s="11"/>
      <c r="AA104" s="11"/>
      <c r="AB104" s="11"/>
    </row>
    <row r="105" spans="1:28" x14ac:dyDescent="0.3">
      <c r="A105" s="11"/>
      <c r="B105" s="2"/>
      <c r="C105" s="56"/>
      <c r="D105" s="58"/>
      <c r="E105" s="99"/>
      <c r="F105" s="116"/>
      <c r="G105" s="88" t="str">
        <f t="shared" si="0"/>
        <v/>
      </c>
      <c r="H105" s="102"/>
      <c r="I105" s="88" t="str">
        <f t="shared" si="1"/>
        <v/>
      </c>
      <c r="J105" s="100" t="str">
        <f t="shared" si="8"/>
        <v/>
      </c>
      <c r="K105" s="75"/>
      <c r="L105" s="76"/>
      <c r="M105" s="64"/>
      <c r="N105" s="77"/>
      <c r="O105" s="79"/>
      <c r="P105" s="110"/>
      <c r="Q105" s="85" t="str">
        <f t="shared" si="2"/>
        <v/>
      </c>
      <c r="R105" s="86"/>
      <c r="S105" s="85" t="str">
        <f t="shared" si="3"/>
        <v/>
      </c>
      <c r="T105" s="103"/>
      <c r="U105" s="82"/>
      <c r="V105" s="37" t="str">
        <f t="shared" si="4"/>
        <v>00011900</v>
      </c>
      <c r="W105" s="135" t="str">
        <f t="shared" si="5"/>
        <v/>
      </c>
      <c r="X105" s="135" t="str">
        <f t="shared" si="6"/>
        <v/>
      </c>
      <c r="Y105" s="135" t="str">
        <f t="shared" si="7"/>
        <v/>
      </c>
      <c r="Z105" s="11"/>
      <c r="AA105" s="11"/>
      <c r="AB105" s="11"/>
    </row>
    <row r="106" spans="1:28" x14ac:dyDescent="0.3">
      <c r="A106" s="11"/>
      <c r="B106" s="2"/>
      <c r="C106" s="56"/>
      <c r="D106" s="58"/>
      <c r="E106" s="99"/>
      <c r="F106" s="116"/>
      <c r="G106" s="72" t="str">
        <f t="shared" si="0"/>
        <v/>
      </c>
      <c r="H106" s="102"/>
      <c r="I106" s="88" t="str">
        <f t="shared" si="1"/>
        <v/>
      </c>
      <c r="J106" s="100" t="str">
        <f t="shared" si="8"/>
        <v/>
      </c>
      <c r="K106" s="75"/>
      <c r="L106" s="76"/>
      <c r="M106" s="64"/>
      <c r="N106" s="77"/>
      <c r="O106" s="79"/>
      <c r="P106" s="110"/>
      <c r="Q106" s="85" t="str">
        <f t="shared" si="2"/>
        <v/>
      </c>
      <c r="R106" s="86"/>
      <c r="S106" s="85" t="str">
        <f t="shared" si="3"/>
        <v/>
      </c>
      <c r="T106" s="103"/>
      <c r="U106" s="82"/>
      <c r="V106" s="37" t="str">
        <f t="shared" si="4"/>
        <v>00011900</v>
      </c>
      <c r="W106" s="135" t="str">
        <f t="shared" si="5"/>
        <v/>
      </c>
      <c r="X106" s="135" t="str">
        <f t="shared" si="6"/>
        <v/>
      </c>
      <c r="Y106" s="135" t="str">
        <f t="shared" si="7"/>
        <v/>
      </c>
      <c r="Z106" s="11"/>
      <c r="AA106" s="11"/>
      <c r="AB106" s="11"/>
    </row>
    <row r="107" spans="1:28" x14ac:dyDescent="0.3">
      <c r="A107" s="11"/>
      <c r="B107" s="2"/>
      <c r="C107" s="56"/>
      <c r="D107" s="58"/>
      <c r="E107" s="99"/>
      <c r="F107" s="116"/>
      <c r="G107" s="88" t="str">
        <f t="shared" si="0"/>
        <v/>
      </c>
      <c r="H107" s="102"/>
      <c r="I107" s="88" t="str">
        <f t="shared" si="1"/>
        <v/>
      </c>
      <c r="J107" s="100" t="str">
        <f t="shared" si="8"/>
        <v/>
      </c>
      <c r="K107" s="75"/>
      <c r="L107" s="76"/>
      <c r="M107" s="64"/>
      <c r="N107" s="77"/>
      <c r="O107" s="79"/>
      <c r="P107" s="110"/>
      <c r="Q107" s="85" t="str">
        <f t="shared" si="2"/>
        <v/>
      </c>
      <c r="R107" s="86"/>
      <c r="S107" s="85" t="str">
        <f t="shared" si="3"/>
        <v/>
      </c>
      <c r="T107" s="103"/>
      <c r="U107" s="82"/>
      <c r="V107" s="37" t="str">
        <f t="shared" si="4"/>
        <v>00011900</v>
      </c>
      <c r="W107" s="135" t="str">
        <f t="shared" si="5"/>
        <v/>
      </c>
      <c r="X107" s="135" t="str">
        <f t="shared" si="6"/>
        <v/>
      </c>
      <c r="Y107" s="135" t="str">
        <f t="shared" si="7"/>
        <v/>
      </c>
      <c r="Z107" s="11"/>
      <c r="AA107" s="11"/>
      <c r="AB107" s="11"/>
    </row>
    <row r="108" spans="1:28" x14ac:dyDescent="0.3">
      <c r="A108" s="11"/>
      <c r="B108" s="2"/>
      <c r="C108" s="56"/>
      <c r="D108" s="58"/>
      <c r="E108" s="99"/>
      <c r="F108" s="116"/>
      <c r="G108" s="72" t="str">
        <f t="shared" si="0"/>
        <v/>
      </c>
      <c r="H108" s="102"/>
      <c r="I108" s="88" t="str">
        <f t="shared" si="1"/>
        <v/>
      </c>
      <c r="J108" s="100" t="str">
        <f t="shared" si="8"/>
        <v/>
      </c>
      <c r="K108" s="75"/>
      <c r="L108" s="76"/>
      <c r="M108" s="64"/>
      <c r="N108" s="77"/>
      <c r="O108" s="79"/>
      <c r="P108" s="110"/>
      <c r="Q108" s="85" t="str">
        <f t="shared" si="2"/>
        <v/>
      </c>
      <c r="R108" s="86"/>
      <c r="S108" s="85" t="str">
        <f t="shared" si="3"/>
        <v/>
      </c>
      <c r="T108" s="103"/>
      <c r="U108" s="82"/>
      <c r="V108" s="37" t="str">
        <f t="shared" si="4"/>
        <v>00011900</v>
      </c>
      <c r="W108" s="135" t="str">
        <f t="shared" si="5"/>
        <v/>
      </c>
      <c r="X108" s="135" t="str">
        <f t="shared" si="6"/>
        <v/>
      </c>
      <c r="Y108" s="135" t="str">
        <f t="shared" si="7"/>
        <v/>
      </c>
      <c r="Z108" s="11"/>
      <c r="AA108" s="11"/>
      <c r="AB108" s="11"/>
    </row>
    <row r="109" spans="1:28" x14ac:dyDescent="0.3">
      <c r="A109" s="11"/>
      <c r="B109" s="2"/>
      <c r="C109" s="56"/>
      <c r="D109" s="58"/>
      <c r="E109" s="99"/>
      <c r="F109" s="116"/>
      <c r="G109" s="88" t="str">
        <f t="shared" si="0"/>
        <v/>
      </c>
      <c r="H109" s="102"/>
      <c r="I109" s="88" t="str">
        <f t="shared" si="1"/>
        <v/>
      </c>
      <c r="J109" s="100" t="str">
        <f t="shared" si="8"/>
        <v/>
      </c>
      <c r="K109" s="75"/>
      <c r="L109" s="76"/>
      <c r="M109" s="64"/>
      <c r="N109" s="77"/>
      <c r="O109" s="79"/>
      <c r="P109" s="110"/>
      <c r="Q109" s="85" t="str">
        <f t="shared" si="2"/>
        <v/>
      </c>
      <c r="R109" s="86"/>
      <c r="S109" s="85" t="str">
        <f t="shared" si="3"/>
        <v/>
      </c>
      <c r="T109" s="103"/>
      <c r="U109" s="82"/>
      <c r="V109" s="37" t="str">
        <f t="shared" si="4"/>
        <v>00011900</v>
      </c>
      <c r="W109" s="135" t="str">
        <f t="shared" si="5"/>
        <v/>
      </c>
      <c r="X109" s="135" t="str">
        <f t="shared" si="6"/>
        <v/>
      </c>
      <c r="Y109" s="135" t="str">
        <f t="shared" si="7"/>
        <v/>
      </c>
      <c r="Z109" s="11"/>
      <c r="AA109" s="11"/>
      <c r="AB109" s="11"/>
    </row>
    <row r="110" spans="1:28" x14ac:dyDescent="0.3">
      <c r="A110" s="11"/>
      <c r="B110" s="2"/>
      <c r="C110" s="56"/>
      <c r="D110" s="58"/>
      <c r="E110" s="99"/>
      <c r="F110" s="116"/>
      <c r="G110" s="72" t="str">
        <f t="shared" si="0"/>
        <v/>
      </c>
      <c r="H110" s="102"/>
      <c r="I110" s="88" t="str">
        <f t="shared" si="1"/>
        <v/>
      </c>
      <c r="J110" s="100" t="str">
        <f t="shared" si="8"/>
        <v/>
      </c>
      <c r="K110" s="75"/>
      <c r="L110" s="76"/>
      <c r="M110" s="64"/>
      <c r="N110" s="77"/>
      <c r="O110" s="79"/>
      <c r="P110" s="110"/>
      <c r="Q110" s="85" t="str">
        <f t="shared" si="2"/>
        <v/>
      </c>
      <c r="R110" s="86"/>
      <c r="S110" s="85" t="str">
        <f t="shared" si="3"/>
        <v/>
      </c>
      <c r="T110" s="103"/>
      <c r="U110" s="82"/>
      <c r="V110" s="37" t="str">
        <f t="shared" si="4"/>
        <v>00011900</v>
      </c>
      <c r="W110" s="135" t="str">
        <f t="shared" si="5"/>
        <v/>
      </c>
      <c r="X110" s="135" t="str">
        <f t="shared" si="6"/>
        <v/>
      </c>
      <c r="Y110" s="135" t="str">
        <f t="shared" si="7"/>
        <v/>
      </c>
      <c r="Z110" s="11"/>
      <c r="AA110" s="11"/>
      <c r="AB110" s="11"/>
    </row>
    <row r="111" spans="1:28" x14ac:dyDescent="0.3">
      <c r="A111" s="11"/>
      <c r="B111" s="2"/>
      <c r="C111" s="56"/>
      <c r="D111" s="58"/>
      <c r="E111" s="99"/>
      <c r="F111" s="116"/>
      <c r="G111" s="88" t="str">
        <f t="shared" si="0"/>
        <v/>
      </c>
      <c r="H111" s="102"/>
      <c r="I111" s="88" t="str">
        <f t="shared" si="1"/>
        <v/>
      </c>
      <c r="J111" s="100" t="str">
        <f t="shared" si="8"/>
        <v/>
      </c>
      <c r="K111" s="75"/>
      <c r="L111" s="76"/>
      <c r="M111" s="64"/>
      <c r="N111" s="77"/>
      <c r="O111" s="79"/>
      <c r="P111" s="110"/>
      <c r="Q111" s="85" t="str">
        <f t="shared" si="2"/>
        <v/>
      </c>
      <c r="R111" s="86"/>
      <c r="S111" s="85" t="str">
        <f t="shared" si="3"/>
        <v/>
      </c>
      <c r="T111" s="103"/>
      <c r="U111" s="82"/>
      <c r="V111" s="37" t="str">
        <f t="shared" si="4"/>
        <v>00011900</v>
      </c>
      <c r="W111" s="135" t="str">
        <f t="shared" si="5"/>
        <v/>
      </c>
      <c r="X111" s="135" t="str">
        <f t="shared" si="6"/>
        <v/>
      </c>
      <c r="Y111" s="135" t="str">
        <f t="shared" si="7"/>
        <v/>
      </c>
      <c r="Z111" s="11"/>
      <c r="AA111" s="11"/>
      <c r="AB111" s="11"/>
    </row>
    <row r="112" spans="1:28" x14ac:dyDescent="0.3">
      <c r="A112" s="11"/>
      <c r="B112" s="2"/>
      <c r="C112" s="56"/>
      <c r="D112" s="58"/>
      <c r="E112" s="99"/>
      <c r="F112" s="116"/>
      <c r="G112" s="72" t="str">
        <f t="shared" si="0"/>
        <v/>
      </c>
      <c r="H112" s="102"/>
      <c r="I112" s="88" t="str">
        <f t="shared" si="1"/>
        <v/>
      </c>
      <c r="J112" s="100" t="str">
        <f t="shared" si="8"/>
        <v/>
      </c>
      <c r="K112" s="75"/>
      <c r="L112" s="76"/>
      <c r="M112" s="64"/>
      <c r="N112" s="77"/>
      <c r="O112" s="79"/>
      <c r="P112" s="110"/>
      <c r="Q112" s="85" t="str">
        <f t="shared" si="2"/>
        <v/>
      </c>
      <c r="R112" s="86"/>
      <c r="S112" s="85" t="str">
        <f t="shared" si="3"/>
        <v/>
      </c>
      <c r="T112" s="103"/>
      <c r="U112" s="82"/>
      <c r="V112" s="37" t="str">
        <f t="shared" si="4"/>
        <v>00011900</v>
      </c>
      <c r="W112" s="135" t="str">
        <f t="shared" si="5"/>
        <v/>
      </c>
      <c r="X112" s="135" t="str">
        <f t="shared" si="6"/>
        <v/>
      </c>
      <c r="Y112" s="135" t="str">
        <f t="shared" si="7"/>
        <v/>
      </c>
      <c r="Z112" s="11"/>
      <c r="AA112" s="11"/>
      <c r="AB112" s="11"/>
    </row>
    <row r="113" spans="1:28" x14ac:dyDescent="0.3">
      <c r="A113" s="11"/>
      <c r="B113" s="2"/>
      <c r="C113" s="56"/>
      <c r="D113" s="58"/>
      <c r="E113" s="99"/>
      <c r="F113" s="116"/>
      <c r="G113" s="88" t="str">
        <f t="shared" si="0"/>
        <v/>
      </c>
      <c r="H113" s="102"/>
      <c r="I113" s="88" t="str">
        <f t="shared" si="1"/>
        <v/>
      </c>
      <c r="J113" s="100" t="str">
        <f t="shared" si="8"/>
        <v/>
      </c>
      <c r="K113" s="75"/>
      <c r="L113" s="76"/>
      <c r="M113" s="64"/>
      <c r="N113" s="77"/>
      <c r="O113" s="79"/>
      <c r="P113" s="110"/>
      <c r="Q113" s="85" t="str">
        <f t="shared" si="2"/>
        <v/>
      </c>
      <c r="R113" s="86"/>
      <c r="S113" s="85" t="str">
        <f t="shared" si="3"/>
        <v/>
      </c>
      <c r="T113" s="103"/>
      <c r="U113" s="82"/>
      <c r="V113" s="37" t="str">
        <f t="shared" si="4"/>
        <v>00011900</v>
      </c>
      <c r="W113" s="135" t="str">
        <f t="shared" si="5"/>
        <v/>
      </c>
      <c r="X113" s="135" t="str">
        <f t="shared" si="6"/>
        <v/>
      </c>
      <c r="Y113" s="135" t="str">
        <f t="shared" si="7"/>
        <v/>
      </c>
      <c r="Z113" s="11"/>
      <c r="AA113" s="11"/>
      <c r="AB113" s="11"/>
    </row>
    <row r="114" spans="1:28" x14ac:dyDescent="0.3">
      <c r="A114" s="11"/>
      <c r="B114" s="2"/>
      <c r="C114" s="56"/>
      <c r="D114" s="58"/>
      <c r="E114" s="99"/>
      <c r="F114" s="116"/>
      <c r="G114" s="72" t="str">
        <f t="shared" si="0"/>
        <v/>
      </c>
      <c r="H114" s="102"/>
      <c r="I114" s="88" t="str">
        <f t="shared" si="1"/>
        <v/>
      </c>
      <c r="J114" s="100" t="str">
        <f t="shared" si="8"/>
        <v/>
      </c>
      <c r="K114" s="91"/>
      <c r="L114" s="76"/>
      <c r="M114" s="64"/>
      <c r="N114" s="77"/>
      <c r="O114" s="79"/>
      <c r="P114" s="110"/>
      <c r="Q114" s="85" t="str">
        <f t="shared" si="2"/>
        <v/>
      </c>
      <c r="R114" s="86"/>
      <c r="S114" s="85" t="str">
        <f t="shared" si="3"/>
        <v/>
      </c>
      <c r="T114" s="103"/>
      <c r="U114" s="82"/>
      <c r="V114" s="37" t="str">
        <f t="shared" si="4"/>
        <v>00011900</v>
      </c>
      <c r="W114" s="135" t="str">
        <f t="shared" si="5"/>
        <v/>
      </c>
      <c r="X114" s="135" t="str">
        <f t="shared" si="6"/>
        <v/>
      </c>
      <c r="Y114" s="135" t="str">
        <f t="shared" si="7"/>
        <v/>
      </c>
      <c r="Z114" s="11"/>
      <c r="AA114" s="11"/>
      <c r="AB114" s="11"/>
    </row>
    <row r="115" spans="1:28" x14ac:dyDescent="0.3">
      <c r="A115" s="11"/>
      <c r="B115" s="2"/>
      <c r="C115" s="56"/>
      <c r="D115" s="58"/>
      <c r="E115" s="99"/>
      <c r="F115" s="116"/>
      <c r="G115" s="88" t="str">
        <f t="shared" si="0"/>
        <v/>
      </c>
      <c r="H115" s="102"/>
      <c r="I115" s="88" t="str">
        <f t="shared" si="1"/>
        <v/>
      </c>
      <c r="J115" s="100" t="str">
        <f t="shared" si="8"/>
        <v/>
      </c>
      <c r="K115" s="75"/>
      <c r="L115" s="76"/>
      <c r="M115" s="64"/>
      <c r="N115" s="77"/>
      <c r="O115" s="79"/>
      <c r="P115" s="110"/>
      <c r="Q115" s="85" t="str">
        <f t="shared" si="2"/>
        <v/>
      </c>
      <c r="R115" s="86"/>
      <c r="S115" s="85" t="str">
        <f t="shared" si="3"/>
        <v/>
      </c>
      <c r="T115" s="103"/>
      <c r="U115" s="82"/>
      <c r="V115" s="37" t="str">
        <f t="shared" si="4"/>
        <v>00011900</v>
      </c>
      <c r="W115" s="135" t="str">
        <f t="shared" si="5"/>
        <v/>
      </c>
      <c r="X115" s="135" t="str">
        <f t="shared" si="6"/>
        <v/>
      </c>
      <c r="Y115" s="135" t="str">
        <f t="shared" si="7"/>
        <v/>
      </c>
      <c r="Z115" s="11"/>
      <c r="AA115" s="11"/>
      <c r="AB115" s="11"/>
    </row>
    <row r="116" spans="1:28" x14ac:dyDescent="0.3">
      <c r="A116" s="11"/>
      <c r="B116" s="2"/>
      <c r="C116" s="56"/>
      <c r="D116" s="58"/>
      <c r="E116" s="99"/>
      <c r="F116" s="116"/>
      <c r="G116" s="72" t="str">
        <f t="shared" si="0"/>
        <v/>
      </c>
      <c r="H116" s="102"/>
      <c r="I116" s="88" t="str">
        <f t="shared" si="1"/>
        <v/>
      </c>
      <c r="J116" s="100" t="str">
        <f t="shared" si="8"/>
        <v/>
      </c>
      <c r="K116" s="75"/>
      <c r="L116" s="76"/>
      <c r="M116" s="64"/>
      <c r="N116" s="77"/>
      <c r="O116" s="79"/>
      <c r="P116" s="110"/>
      <c r="Q116" s="85" t="str">
        <f t="shared" si="2"/>
        <v/>
      </c>
      <c r="R116" s="86"/>
      <c r="S116" s="85" t="str">
        <f t="shared" si="3"/>
        <v/>
      </c>
      <c r="T116" s="103"/>
      <c r="U116" s="82"/>
      <c r="V116" s="37" t="str">
        <f t="shared" si="4"/>
        <v>00011900</v>
      </c>
      <c r="W116" s="135" t="str">
        <f t="shared" si="5"/>
        <v/>
      </c>
      <c r="X116" s="135" t="str">
        <f t="shared" si="6"/>
        <v/>
      </c>
      <c r="Y116" s="135" t="str">
        <f t="shared" si="7"/>
        <v/>
      </c>
      <c r="Z116" s="11"/>
      <c r="AA116" s="11"/>
      <c r="AB116" s="11"/>
    </row>
    <row r="117" spans="1:28" x14ac:dyDescent="0.3">
      <c r="A117" s="11"/>
      <c r="B117" s="2"/>
      <c r="C117" s="56"/>
      <c r="D117" s="58"/>
      <c r="E117" s="99"/>
      <c r="F117" s="116"/>
      <c r="G117" s="88" t="str">
        <f t="shared" si="0"/>
        <v/>
      </c>
      <c r="H117" s="102"/>
      <c r="I117" s="88" t="str">
        <f t="shared" si="1"/>
        <v/>
      </c>
      <c r="J117" s="100" t="str">
        <f t="shared" si="8"/>
        <v/>
      </c>
      <c r="K117" s="75"/>
      <c r="L117" s="76"/>
      <c r="M117" s="64"/>
      <c r="N117" s="77"/>
      <c r="O117" s="79"/>
      <c r="P117" s="124"/>
      <c r="Q117" s="105" t="str">
        <f t="shared" si="2"/>
        <v/>
      </c>
      <c r="R117" s="86"/>
      <c r="S117" s="85" t="str">
        <f t="shared" si="3"/>
        <v/>
      </c>
      <c r="T117" s="103"/>
      <c r="U117" s="82"/>
      <c r="V117" s="37" t="str">
        <f t="shared" si="4"/>
        <v>00011900</v>
      </c>
      <c r="W117" s="135" t="str">
        <f t="shared" si="5"/>
        <v/>
      </c>
      <c r="X117" s="135" t="str">
        <f t="shared" si="6"/>
        <v/>
      </c>
      <c r="Y117" s="135" t="str">
        <f t="shared" si="7"/>
        <v/>
      </c>
      <c r="Z117" s="11"/>
      <c r="AA117" s="11"/>
      <c r="AB117" s="11"/>
    </row>
    <row r="118" spans="1:28" x14ac:dyDescent="0.3">
      <c r="A118" s="11"/>
      <c r="B118" s="2"/>
      <c r="C118" s="56"/>
      <c r="D118" s="58"/>
      <c r="E118" s="99"/>
      <c r="F118" s="116"/>
      <c r="G118" s="72" t="str">
        <f t="shared" si="0"/>
        <v/>
      </c>
      <c r="H118" s="102"/>
      <c r="I118" s="88" t="str">
        <f t="shared" si="1"/>
        <v/>
      </c>
      <c r="J118" s="100" t="str">
        <f t="shared" si="8"/>
        <v/>
      </c>
      <c r="K118" s="75"/>
      <c r="L118" s="76"/>
      <c r="M118" s="64"/>
      <c r="N118" s="77"/>
      <c r="O118" s="79"/>
      <c r="P118" s="110"/>
      <c r="Q118" s="85" t="str">
        <f t="shared" si="2"/>
        <v/>
      </c>
      <c r="R118" s="86"/>
      <c r="S118" s="85" t="str">
        <f t="shared" si="3"/>
        <v/>
      </c>
      <c r="T118" s="103"/>
      <c r="U118" s="82"/>
      <c r="V118" s="37" t="str">
        <f t="shared" si="4"/>
        <v>00011900</v>
      </c>
      <c r="W118" s="135" t="str">
        <f t="shared" si="5"/>
        <v/>
      </c>
      <c r="X118" s="135" t="str">
        <f t="shared" si="6"/>
        <v/>
      </c>
      <c r="Y118" s="135" t="str">
        <f t="shared" si="7"/>
        <v/>
      </c>
      <c r="Z118" s="11"/>
      <c r="AA118" s="11"/>
      <c r="AB118" s="11"/>
    </row>
    <row r="119" spans="1:28" x14ac:dyDescent="0.3">
      <c r="A119" s="11"/>
      <c r="B119" s="2"/>
      <c r="C119" s="56"/>
      <c r="D119" s="58"/>
      <c r="E119" s="99"/>
      <c r="F119" s="116"/>
      <c r="G119" s="88" t="str">
        <f t="shared" si="0"/>
        <v/>
      </c>
      <c r="H119" s="102"/>
      <c r="I119" s="88" t="str">
        <f t="shared" si="1"/>
        <v/>
      </c>
      <c r="J119" s="100" t="str">
        <f t="shared" si="8"/>
        <v/>
      </c>
      <c r="K119" s="75"/>
      <c r="L119" s="76"/>
      <c r="M119" s="64"/>
      <c r="N119" s="77"/>
      <c r="O119" s="79"/>
      <c r="P119" s="110"/>
      <c r="Q119" s="85" t="str">
        <f t="shared" si="2"/>
        <v/>
      </c>
      <c r="R119" s="86"/>
      <c r="S119" s="85" t="str">
        <f t="shared" si="3"/>
        <v/>
      </c>
      <c r="T119" s="103"/>
      <c r="U119" s="82"/>
      <c r="V119" s="37" t="str">
        <f t="shared" si="4"/>
        <v>00011900</v>
      </c>
      <c r="W119" s="135" t="str">
        <f t="shared" si="5"/>
        <v/>
      </c>
      <c r="X119" s="135" t="str">
        <f t="shared" si="6"/>
        <v/>
      </c>
      <c r="Y119" s="135" t="str">
        <f t="shared" si="7"/>
        <v/>
      </c>
      <c r="Z119" s="11"/>
      <c r="AA119" s="11"/>
      <c r="AB119" s="11"/>
    </row>
    <row r="120" spans="1:28" x14ac:dyDescent="0.3">
      <c r="A120" s="11"/>
      <c r="B120" s="2"/>
      <c r="C120" s="56"/>
      <c r="D120" s="58"/>
      <c r="E120" s="99"/>
      <c r="F120" s="116"/>
      <c r="G120" s="72" t="str">
        <f t="shared" si="0"/>
        <v/>
      </c>
      <c r="H120" s="102"/>
      <c r="I120" s="88" t="str">
        <f t="shared" si="1"/>
        <v/>
      </c>
      <c r="J120" s="100" t="str">
        <f t="shared" si="8"/>
        <v/>
      </c>
      <c r="K120" s="75"/>
      <c r="L120" s="76"/>
      <c r="M120" s="64"/>
      <c r="N120" s="77"/>
      <c r="O120" s="79"/>
      <c r="P120" s="110"/>
      <c r="Q120" s="85" t="str">
        <f t="shared" si="2"/>
        <v/>
      </c>
      <c r="R120" s="86"/>
      <c r="S120" s="85" t="str">
        <f t="shared" si="3"/>
        <v/>
      </c>
      <c r="T120" s="103"/>
      <c r="U120" s="82"/>
      <c r="V120" s="37" t="str">
        <f t="shared" si="4"/>
        <v>00011900</v>
      </c>
      <c r="W120" s="135" t="str">
        <f t="shared" si="5"/>
        <v/>
      </c>
      <c r="X120" s="135" t="str">
        <f t="shared" si="6"/>
        <v/>
      </c>
      <c r="Y120" s="135" t="str">
        <f t="shared" si="7"/>
        <v/>
      </c>
      <c r="Z120" s="11"/>
      <c r="AA120" s="11"/>
      <c r="AB120" s="11"/>
    </row>
    <row r="121" spans="1:28" x14ac:dyDescent="0.3">
      <c r="A121" s="11"/>
      <c r="B121" s="2"/>
      <c r="C121" s="56"/>
      <c r="D121" s="58"/>
      <c r="E121" s="99"/>
      <c r="F121" s="116"/>
      <c r="G121" s="88" t="str">
        <f t="shared" si="0"/>
        <v/>
      </c>
      <c r="H121" s="102"/>
      <c r="I121" s="88" t="str">
        <f t="shared" si="1"/>
        <v/>
      </c>
      <c r="J121" s="100" t="str">
        <f t="shared" si="8"/>
        <v/>
      </c>
      <c r="K121" s="75"/>
      <c r="L121" s="76"/>
      <c r="M121" s="64"/>
      <c r="N121" s="77"/>
      <c r="O121" s="79"/>
      <c r="P121" s="110"/>
      <c r="Q121" s="85" t="str">
        <f t="shared" si="2"/>
        <v/>
      </c>
      <c r="R121" s="86"/>
      <c r="S121" s="85" t="str">
        <f t="shared" si="3"/>
        <v/>
      </c>
      <c r="T121" s="103"/>
      <c r="U121" s="82"/>
      <c r="V121" s="37" t="str">
        <f t="shared" si="4"/>
        <v>00011900</v>
      </c>
      <c r="W121" s="135" t="str">
        <f t="shared" si="5"/>
        <v/>
      </c>
      <c r="X121" s="135" t="str">
        <f t="shared" si="6"/>
        <v/>
      </c>
      <c r="Y121" s="135" t="str">
        <f t="shared" si="7"/>
        <v/>
      </c>
      <c r="Z121" s="11"/>
      <c r="AA121" s="11"/>
      <c r="AB121" s="11"/>
    </row>
    <row r="122" spans="1:28" x14ac:dyDescent="0.3">
      <c r="A122" s="11"/>
      <c r="B122" s="2"/>
      <c r="C122" s="56"/>
      <c r="D122" s="58"/>
      <c r="E122" s="99"/>
      <c r="F122" s="116"/>
      <c r="G122" s="72" t="str">
        <f t="shared" si="0"/>
        <v/>
      </c>
      <c r="H122" s="102"/>
      <c r="I122" s="88" t="str">
        <f t="shared" si="1"/>
        <v/>
      </c>
      <c r="J122" s="100" t="str">
        <f t="shared" si="8"/>
        <v/>
      </c>
      <c r="K122" s="75"/>
      <c r="L122" s="76"/>
      <c r="M122" s="64"/>
      <c r="N122" s="77"/>
      <c r="O122" s="79"/>
      <c r="P122" s="110"/>
      <c r="Q122" s="85" t="str">
        <f t="shared" si="2"/>
        <v/>
      </c>
      <c r="R122" s="86"/>
      <c r="S122" s="85" t="str">
        <f t="shared" si="3"/>
        <v/>
      </c>
      <c r="T122" s="103"/>
      <c r="U122" s="82"/>
      <c r="V122" s="37" t="str">
        <f t="shared" si="4"/>
        <v>00011900</v>
      </c>
      <c r="W122" s="135" t="str">
        <f t="shared" si="5"/>
        <v/>
      </c>
      <c r="X122" s="135" t="str">
        <f t="shared" si="6"/>
        <v/>
      </c>
      <c r="Y122" s="135" t="str">
        <f t="shared" si="7"/>
        <v/>
      </c>
      <c r="Z122" s="11"/>
      <c r="AA122" s="11"/>
      <c r="AB122" s="11"/>
    </row>
    <row r="123" spans="1:28" x14ac:dyDescent="0.3">
      <c r="A123" s="11"/>
      <c r="B123" s="2"/>
      <c r="C123" s="56"/>
      <c r="D123" s="58"/>
      <c r="E123" s="99"/>
      <c r="F123" s="116"/>
      <c r="G123" s="88" t="str">
        <f t="shared" si="0"/>
        <v/>
      </c>
      <c r="H123" s="102"/>
      <c r="I123" s="88" t="str">
        <f t="shared" si="1"/>
        <v/>
      </c>
      <c r="J123" s="100" t="str">
        <f t="shared" si="8"/>
        <v/>
      </c>
      <c r="K123" s="75"/>
      <c r="L123" s="76"/>
      <c r="M123" s="64"/>
      <c r="N123" s="77"/>
      <c r="O123" s="79"/>
      <c r="P123" s="110"/>
      <c r="Q123" s="85" t="str">
        <f t="shared" si="2"/>
        <v/>
      </c>
      <c r="R123" s="86"/>
      <c r="S123" s="85" t="str">
        <f t="shared" si="3"/>
        <v/>
      </c>
      <c r="T123" s="103"/>
      <c r="U123" s="90"/>
      <c r="V123" s="37" t="str">
        <f t="shared" si="4"/>
        <v>00011900</v>
      </c>
      <c r="W123" s="135" t="str">
        <f t="shared" si="5"/>
        <v/>
      </c>
      <c r="X123" s="135" t="str">
        <f t="shared" si="6"/>
        <v/>
      </c>
      <c r="Y123" s="135" t="str">
        <f t="shared" si="7"/>
        <v/>
      </c>
      <c r="Z123" s="11"/>
      <c r="AA123" s="11"/>
      <c r="AB123" s="11"/>
    </row>
    <row r="124" spans="1:28" x14ac:dyDescent="0.3">
      <c r="A124" s="11"/>
      <c r="B124" s="2"/>
      <c r="C124" s="56"/>
      <c r="D124" s="58"/>
      <c r="E124" s="99"/>
      <c r="F124" s="116"/>
      <c r="G124" s="72" t="str">
        <f t="shared" ref="G124:G150" si="9">IF(C124="","","/")</f>
        <v/>
      </c>
      <c r="H124" s="102"/>
      <c r="I124" s="88" t="str">
        <f t="shared" ref="I124:I150" si="10">IF(C124="","","/")</f>
        <v/>
      </c>
      <c r="J124" s="100" t="str">
        <f t="shared" si="8"/>
        <v/>
      </c>
      <c r="K124" s="75"/>
      <c r="L124" s="76"/>
      <c r="M124" s="64"/>
      <c r="N124" s="77"/>
      <c r="O124" s="79"/>
      <c r="P124" s="110"/>
      <c r="Q124" s="85" t="str">
        <f t="shared" ref="Q124:Q150" si="11">IF(C124="","","/")</f>
        <v/>
      </c>
      <c r="R124" s="86"/>
      <c r="S124" s="85" t="str">
        <f t="shared" ref="S124:S150" si="12">IF(C124="","","/")</f>
        <v/>
      </c>
      <c r="T124" s="103"/>
      <c r="U124" s="82"/>
      <c r="V124" s="37" t="str">
        <f t="shared" ref="V124:V150" si="13">TEXT(F124,"ddmmyyyy")</f>
        <v>00011900</v>
      </c>
      <c r="W124" s="135" t="str">
        <f t="shared" ref="W124:W150" si="14">IF(V124/1000000 &lt;1,"",LEFT(V124,2))</f>
        <v/>
      </c>
      <c r="X124" s="135" t="str">
        <f t="shared" ref="X124:X150" si="15">IF(W124="","",MID(V124,3,2))</f>
        <v/>
      </c>
      <c r="Y124" s="135" t="str">
        <f t="shared" ref="Y124:Y150" si="16">IF(W124="","",RIGHT(V124, 4))</f>
        <v/>
      </c>
      <c r="Z124" s="11"/>
      <c r="AA124" s="11"/>
      <c r="AB124" s="11"/>
    </row>
    <row r="125" spans="1:28" x14ac:dyDescent="0.3">
      <c r="A125" s="11"/>
      <c r="B125" s="2"/>
      <c r="C125" s="56"/>
      <c r="D125" s="58"/>
      <c r="E125" s="99"/>
      <c r="F125" s="116"/>
      <c r="G125" s="88" t="str">
        <f t="shared" si="9"/>
        <v/>
      </c>
      <c r="H125" s="102"/>
      <c r="I125" s="88" t="str">
        <f t="shared" si="10"/>
        <v/>
      </c>
      <c r="J125" s="100" t="str">
        <f t="shared" ref="J125:J150" si="17">IF(C125="","",J124)</f>
        <v/>
      </c>
      <c r="K125" s="91"/>
      <c r="L125" s="76"/>
      <c r="M125" s="64"/>
      <c r="N125" s="77"/>
      <c r="O125" s="79"/>
      <c r="P125" s="110"/>
      <c r="Q125" s="85" t="str">
        <f t="shared" si="11"/>
        <v/>
      </c>
      <c r="R125" s="86"/>
      <c r="S125" s="85" t="str">
        <f t="shared" si="12"/>
        <v/>
      </c>
      <c r="T125" s="103"/>
      <c r="U125" s="82"/>
      <c r="V125" s="37" t="str">
        <f t="shared" si="13"/>
        <v>00011900</v>
      </c>
      <c r="W125" s="135" t="str">
        <f t="shared" si="14"/>
        <v/>
      </c>
      <c r="X125" s="135" t="str">
        <f t="shared" si="15"/>
        <v/>
      </c>
      <c r="Y125" s="135" t="str">
        <f t="shared" si="16"/>
        <v/>
      </c>
      <c r="Z125" s="11"/>
      <c r="AA125" s="11"/>
      <c r="AB125" s="11"/>
    </row>
    <row r="126" spans="1:28" x14ac:dyDescent="0.3">
      <c r="A126" s="11"/>
      <c r="B126" s="2"/>
      <c r="C126" s="56"/>
      <c r="D126" s="58"/>
      <c r="E126" s="99"/>
      <c r="F126" s="116"/>
      <c r="G126" s="72" t="str">
        <f t="shared" si="9"/>
        <v/>
      </c>
      <c r="H126" s="102"/>
      <c r="I126" s="88" t="str">
        <f t="shared" si="10"/>
        <v/>
      </c>
      <c r="J126" s="100" t="str">
        <f t="shared" si="17"/>
        <v/>
      </c>
      <c r="K126" s="75"/>
      <c r="L126" s="76"/>
      <c r="M126" s="64"/>
      <c r="N126" s="77"/>
      <c r="O126" s="79"/>
      <c r="P126" s="110"/>
      <c r="Q126" s="85" t="str">
        <f t="shared" si="11"/>
        <v/>
      </c>
      <c r="R126" s="86"/>
      <c r="S126" s="85" t="str">
        <f t="shared" si="12"/>
        <v/>
      </c>
      <c r="T126" s="103"/>
      <c r="U126" s="82"/>
      <c r="V126" s="37" t="str">
        <f t="shared" si="13"/>
        <v>00011900</v>
      </c>
      <c r="W126" s="135" t="str">
        <f t="shared" si="14"/>
        <v/>
      </c>
      <c r="X126" s="135" t="str">
        <f t="shared" si="15"/>
        <v/>
      </c>
      <c r="Y126" s="135" t="str">
        <f t="shared" si="16"/>
        <v/>
      </c>
      <c r="Z126" s="11"/>
      <c r="AA126" s="11"/>
      <c r="AB126" s="11"/>
    </row>
    <row r="127" spans="1:28" x14ac:dyDescent="0.3">
      <c r="A127" s="11"/>
      <c r="B127" s="2"/>
      <c r="C127" s="56"/>
      <c r="D127" s="58"/>
      <c r="E127" s="99"/>
      <c r="F127" s="116"/>
      <c r="G127" s="88" t="str">
        <f t="shared" si="9"/>
        <v/>
      </c>
      <c r="H127" s="102"/>
      <c r="I127" s="88" t="str">
        <f t="shared" si="10"/>
        <v/>
      </c>
      <c r="J127" s="100" t="str">
        <f t="shared" si="17"/>
        <v/>
      </c>
      <c r="K127" s="75"/>
      <c r="L127" s="76"/>
      <c r="M127" s="64"/>
      <c r="N127" s="77"/>
      <c r="O127" s="79"/>
      <c r="P127" s="110"/>
      <c r="Q127" s="85" t="str">
        <f t="shared" si="11"/>
        <v/>
      </c>
      <c r="R127" s="86"/>
      <c r="S127" s="85" t="str">
        <f t="shared" si="12"/>
        <v/>
      </c>
      <c r="T127" s="103"/>
      <c r="U127" s="90"/>
      <c r="V127" s="37" t="str">
        <f t="shared" si="13"/>
        <v>00011900</v>
      </c>
      <c r="W127" s="135" t="str">
        <f t="shared" si="14"/>
        <v/>
      </c>
      <c r="X127" s="135" t="str">
        <f t="shared" si="15"/>
        <v/>
      </c>
      <c r="Y127" s="135" t="str">
        <f t="shared" si="16"/>
        <v/>
      </c>
      <c r="Z127" s="11"/>
      <c r="AA127" s="11"/>
      <c r="AB127" s="11"/>
    </row>
    <row r="128" spans="1:28" x14ac:dyDescent="0.3">
      <c r="A128" s="11"/>
      <c r="B128" s="2"/>
      <c r="C128" s="56"/>
      <c r="D128" s="58"/>
      <c r="E128" s="99"/>
      <c r="F128" s="116"/>
      <c r="G128" s="72" t="str">
        <f t="shared" si="9"/>
        <v/>
      </c>
      <c r="H128" s="102"/>
      <c r="I128" s="88" t="str">
        <f t="shared" si="10"/>
        <v/>
      </c>
      <c r="J128" s="100" t="str">
        <f t="shared" si="17"/>
        <v/>
      </c>
      <c r="K128" s="75"/>
      <c r="L128" s="76"/>
      <c r="M128" s="64"/>
      <c r="N128" s="77"/>
      <c r="O128" s="79"/>
      <c r="P128" s="126"/>
      <c r="Q128" s="80" t="str">
        <f t="shared" si="11"/>
        <v/>
      </c>
      <c r="R128" s="81"/>
      <c r="S128" s="80" t="str">
        <f t="shared" si="12"/>
        <v/>
      </c>
      <c r="T128" s="101"/>
      <c r="U128" s="82"/>
      <c r="V128" s="37" t="str">
        <f t="shared" si="13"/>
        <v>00011900</v>
      </c>
      <c r="W128" s="135" t="str">
        <f t="shared" si="14"/>
        <v/>
      </c>
      <c r="X128" s="135" t="str">
        <f t="shared" si="15"/>
        <v/>
      </c>
      <c r="Y128" s="135" t="str">
        <f t="shared" si="16"/>
        <v/>
      </c>
      <c r="Z128" s="11"/>
      <c r="AA128" s="11"/>
      <c r="AB128" s="11"/>
    </row>
    <row r="129" spans="1:28" x14ac:dyDescent="0.3">
      <c r="A129" s="11"/>
      <c r="B129" s="2"/>
      <c r="C129" s="56"/>
      <c r="D129" s="58"/>
      <c r="E129" s="99"/>
      <c r="F129" s="116"/>
      <c r="G129" s="88" t="str">
        <f t="shared" si="9"/>
        <v/>
      </c>
      <c r="H129" s="102"/>
      <c r="I129" s="88" t="str">
        <f t="shared" si="10"/>
        <v/>
      </c>
      <c r="J129" s="100" t="str">
        <f t="shared" si="17"/>
        <v/>
      </c>
      <c r="K129" s="75"/>
      <c r="L129" s="76"/>
      <c r="M129" s="64"/>
      <c r="N129" s="77"/>
      <c r="O129" s="79"/>
      <c r="P129" s="126"/>
      <c r="Q129" s="80" t="str">
        <f t="shared" si="11"/>
        <v/>
      </c>
      <c r="R129" s="81"/>
      <c r="S129" s="80" t="str">
        <f t="shared" si="12"/>
        <v/>
      </c>
      <c r="T129" s="101"/>
      <c r="U129" s="82"/>
      <c r="V129" s="37" t="str">
        <f t="shared" si="13"/>
        <v>00011900</v>
      </c>
      <c r="W129" s="135" t="str">
        <f t="shared" si="14"/>
        <v/>
      </c>
      <c r="X129" s="135" t="str">
        <f t="shared" si="15"/>
        <v/>
      </c>
      <c r="Y129" s="135" t="str">
        <f t="shared" si="16"/>
        <v/>
      </c>
      <c r="Z129" s="11"/>
      <c r="AA129" s="11"/>
      <c r="AB129" s="11"/>
    </row>
    <row r="130" spans="1:28" x14ac:dyDescent="0.3">
      <c r="A130" s="11"/>
      <c r="B130" s="2"/>
      <c r="C130" s="56"/>
      <c r="D130" s="58"/>
      <c r="E130" s="99"/>
      <c r="F130" s="116"/>
      <c r="G130" s="72" t="str">
        <f t="shared" si="9"/>
        <v/>
      </c>
      <c r="H130" s="106"/>
      <c r="I130" s="88" t="str">
        <f t="shared" si="10"/>
        <v/>
      </c>
      <c r="J130" s="100" t="str">
        <f t="shared" si="17"/>
        <v/>
      </c>
      <c r="K130" s="91"/>
      <c r="L130" s="76"/>
      <c r="M130" s="64"/>
      <c r="N130" s="77"/>
      <c r="O130" s="79"/>
      <c r="P130" s="110"/>
      <c r="Q130" s="85" t="str">
        <f t="shared" si="11"/>
        <v/>
      </c>
      <c r="R130" s="86"/>
      <c r="S130" s="85" t="str">
        <f t="shared" si="12"/>
        <v/>
      </c>
      <c r="T130" s="103"/>
      <c r="U130" s="82"/>
      <c r="V130" s="37" t="str">
        <f t="shared" si="13"/>
        <v>00011900</v>
      </c>
      <c r="W130" s="135" t="str">
        <f t="shared" si="14"/>
        <v/>
      </c>
      <c r="X130" s="135" t="str">
        <f t="shared" si="15"/>
        <v/>
      </c>
      <c r="Y130" s="135" t="str">
        <f t="shared" si="16"/>
        <v/>
      </c>
      <c r="Z130" s="11"/>
      <c r="AA130" s="11"/>
      <c r="AB130" s="11"/>
    </row>
    <row r="131" spans="1:28" x14ac:dyDescent="0.3">
      <c r="A131" s="11"/>
      <c r="B131" s="2"/>
      <c r="C131" s="56"/>
      <c r="D131" s="58"/>
      <c r="E131" s="89"/>
      <c r="F131" s="116"/>
      <c r="G131" s="88" t="str">
        <f t="shared" si="9"/>
        <v/>
      </c>
      <c r="H131" s="102"/>
      <c r="I131" s="88" t="str">
        <f t="shared" si="10"/>
        <v/>
      </c>
      <c r="J131" s="100" t="str">
        <f t="shared" si="17"/>
        <v/>
      </c>
      <c r="K131" s="75"/>
      <c r="L131" s="76"/>
      <c r="M131" s="64"/>
      <c r="N131" s="77"/>
      <c r="O131" s="79"/>
      <c r="P131" s="110"/>
      <c r="Q131" s="85" t="str">
        <f t="shared" si="11"/>
        <v/>
      </c>
      <c r="R131" s="86"/>
      <c r="S131" s="85" t="str">
        <f t="shared" si="12"/>
        <v/>
      </c>
      <c r="T131" s="103"/>
      <c r="U131" s="82"/>
      <c r="V131" s="37" t="str">
        <f t="shared" si="13"/>
        <v>00011900</v>
      </c>
      <c r="W131" s="135" t="str">
        <f t="shared" si="14"/>
        <v/>
      </c>
      <c r="X131" s="135" t="str">
        <f t="shared" si="15"/>
        <v/>
      </c>
      <c r="Y131" s="135" t="str">
        <f t="shared" si="16"/>
        <v/>
      </c>
      <c r="Z131" s="11"/>
      <c r="AA131" s="11"/>
      <c r="AB131" s="11"/>
    </row>
    <row r="132" spans="1:28" x14ac:dyDescent="0.3">
      <c r="A132" s="11"/>
      <c r="B132" s="2"/>
      <c r="C132" s="56"/>
      <c r="D132" s="58"/>
      <c r="E132" s="99"/>
      <c r="F132" s="116"/>
      <c r="G132" s="72" t="str">
        <f t="shared" si="9"/>
        <v/>
      </c>
      <c r="H132" s="107"/>
      <c r="I132" s="88" t="str">
        <f t="shared" si="10"/>
        <v/>
      </c>
      <c r="J132" s="100" t="str">
        <f t="shared" si="17"/>
        <v/>
      </c>
      <c r="K132" s="75"/>
      <c r="L132" s="76"/>
      <c r="M132" s="64"/>
      <c r="N132" s="77"/>
      <c r="O132" s="79"/>
      <c r="P132" s="110"/>
      <c r="Q132" s="85" t="str">
        <f t="shared" si="11"/>
        <v/>
      </c>
      <c r="R132" s="86"/>
      <c r="S132" s="85" t="str">
        <f t="shared" si="12"/>
        <v/>
      </c>
      <c r="T132" s="103"/>
      <c r="U132" s="82"/>
      <c r="V132" s="37" t="str">
        <f t="shared" si="13"/>
        <v>00011900</v>
      </c>
      <c r="W132" s="135" t="str">
        <f t="shared" si="14"/>
        <v/>
      </c>
      <c r="X132" s="135" t="str">
        <f t="shared" si="15"/>
        <v/>
      </c>
      <c r="Y132" s="135" t="str">
        <f t="shared" si="16"/>
        <v/>
      </c>
      <c r="Z132" s="11"/>
      <c r="AA132" s="11"/>
      <c r="AB132" s="11"/>
    </row>
    <row r="133" spans="1:28" x14ac:dyDescent="0.3">
      <c r="A133" s="11"/>
      <c r="B133" s="2"/>
      <c r="C133" s="56"/>
      <c r="D133" s="58"/>
      <c r="E133" s="99"/>
      <c r="F133" s="116"/>
      <c r="G133" s="88" t="str">
        <f t="shared" si="9"/>
        <v/>
      </c>
      <c r="H133" s="107"/>
      <c r="I133" s="88" t="str">
        <f t="shared" si="10"/>
        <v/>
      </c>
      <c r="J133" s="100" t="str">
        <f t="shared" si="17"/>
        <v/>
      </c>
      <c r="K133" s="75"/>
      <c r="L133" s="76"/>
      <c r="M133" s="64"/>
      <c r="N133" s="77"/>
      <c r="O133" s="79"/>
      <c r="P133" s="110"/>
      <c r="Q133" s="85" t="str">
        <f t="shared" si="11"/>
        <v/>
      </c>
      <c r="R133" s="86"/>
      <c r="S133" s="85" t="str">
        <f t="shared" si="12"/>
        <v/>
      </c>
      <c r="T133" s="103"/>
      <c r="U133" s="90"/>
      <c r="V133" s="37" t="str">
        <f t="shared" si="13"/>
        <v>00011900</v>
      </c>
      <c r="W133" s="135" t="str">
        <f t="shared" si="14"/>
        <v/>
      </c>
      <c r="X133" s="135" t="str">
        <f t="shared" si="15"/>
        <v/>
      </c>
      <c r="Y133" s="135" t="str">
        <f t="shared" si="16"/>
        <v/>
      </c>
      <c r="Z133" s="11"/>
      <c r="AA133" s="11"/>
      <c r="AB133" s="11"/>
    </row>
    <row r="134" spans="1:28" x14ac:dyDescent="0.3">
      <c r="A134" s="11"/>
      <c r="B134" s="2"/>
      <c r="C134" s="56"/>
      <c r="D134" s="58"/>
      <c r="E134" s="99"/>
      <c r="F134" s="116"/>
      <c r="G134" s="72" t="str">
        <f t="shared" si="9"/>
        <v/>
      </c>
      <c r="H134" s="107"/>
      <c r="I134" s="88" t="str">
        <f t="shared" si="10"/>
        <v/>
      </c>
      <c r="J134" s="100" t="str">
        <f t="shared" si="17"/>
        <v/>
      </c>
      <c r="K134" s="75"/>
      <c r="L134" s="76"/>
      <c r="M134" s="64"/>
      <c r="N134" s="77"/>
      <c r="O134" s="79"/>
      <c r="P134" s="110"/>
      <c r="Q134" s="85" t="str">
        <f t="shared" si="11"/>
        <v/>
      </c>
      <c r="R134" s="86"/>
      <c r="S134" s="85" t="str">
        <f t="shared" si="12"/>
        <v/>
      </c>
      <c r="T134" s="103"/>
      <c r="U134" s="82"/>
      <c r="V134" s="37" t="str">
        <f t="shared" si="13"/>
        <v>00011900</v>
      </c>
      <c r="W134" s="135" t="str">
        <f t="shared" si="14"/>
        <v/>
      </c>
      <c r="X134" s="135" t="str">
        <f t="shared" si="15"/>
        <v/>
      </c>
      <c r="Y134" s="135" t="str">
        <f t="shared" si="16"/>
        <v/>
      </c>
      <c r="Z134" s="11"/>
      <c r="AA134" s="11"/>
      <c r="AB134" s="11"/>
    </row>
    <row r="135" spans="1:28" x14ac:dyDescent="0.3">
      <c r="A135" s="11"/>
      <c r="B135" s="2"/>
      <c r="C135" s="56"/>
      <c r="D135" s="58"/>
      <c r="E135" s="99"/>
      <c r="F135" s="116"/>
      <c r="G135" s="88" t="str">
        <f t="shared" si="9"/>
        <v/>
      </c>
      <c r="H135" s="107"/>
      <c r="I135" s="88" t="str">
        <f t="shared" si="10"/>
        <v/>
      </c>
      <c r="J135" s="100" t="str">
        <f t="shared" si="17"/>
        <v/>
      </c>
      <c r="K135" s="75"/>
      <c r="L135" s="76"/>
      <c r="M135" s="64"/>
      <c r="N135" s="77"/>
      <c r="O135" s="79"/>
      <c r="P135" s="126"/>
      <c r="Q135" s="80" t="str">
        <f t="shared" si="11"/>
        <v/>
      </c>
      <c r="R135" s="81"/>
      <c r="S135" s="80" t="str">
        <f t="shared" si="12"/>
        <v/>
      </c>
      <c r="T135" s="104"/>
      <c r="U135" s="90"/>
      <c r="V135" s="37" t="str">
        <f t="shared" si="13"/>
        <v>00011900</v>
      </c>
      <c r="W135" s="135" t="str">
        <f t="shared" si="14"/>
        <v/>
      </c>
      <c r="X135" s="135" t="str">
        <f t="shared" si="15"/>
        <v/>
      </c>
      <c r="Y135" s="135" t="str">
        <f t="shared" si="16"/>
        <v/>
      </c>
      <c r="Z135" s="11"/>
      <c r="AA135" s="11"/>
      <c r="AB135" s="11"/>
    </row>
    <row r="136" spans="1:28" x14ac:dyDescent="0.3">
      <c r="A136" s="11"/>
      <c r="B136" s="2"/>
      <c r="C136" s="56"/>
      <c r="D136" s="58"/>
      <c r="E136" s="99"/>
      <c r="F136" s="116"/>
      <c r="G136" s="72" t="str">
        <f t="shared" si="9"/>
        <v/>
      </c>
      <c r="H136" s="107"/>
      <c r="I136" s="88" t="str">
        <f t="shared" si="10"/>
        <v/>
      </c>
      <c r="J136" s="100" t="str">
        <f t="shared" si="17"/>
        <v/>
      </c>
      <c r="K136" s="75"/>
      <c r="L136" s="76"/>
      <c r="M136" s="64"/>
      <c r="N136" s="77"/>
      <c r="O136" s="79"/>
      <c r="P136" s="126"/>
      <c r="Q136" s="80" t="str">
        <f t="shared" si="11"/>
        <v/>
      </c>
      <c r="R136" s="81"/>
      <c r="S136" s="80" t="str">
        <f t="shared" si="12"/>
        <v/>
      </c>
      <c r="T136" s="103"/>
      <c r="U136" s="82"/>
      <c r="V136" s="37" t="str">
        <f t="shared" si="13"/>
        <v>00011900</v>
      </c>
      <c r="W136" s="135" t="str">
        <f t="shared" si="14"/>
        <v/>
      </c>
      <c r="X136" s="135" t="str">
        <f t="shared" si="15"/>
        <v/>
      </c>
      <c r="Y136" s="135" t="str">
        <f t="shared" si="16"/>
        <v/>
      </c>
      <c r="Z136" s="11"/>
      <c r="AA136" s="11"/>
      <c r="AB136" s="11"/>
    </row>
    <row r="137" spans="1:28" x14ac:dyDescent="0.3">
      <c r="A137" s="11"/>
      <c r="B137" s="2"/>
      <c r="C137" s="56"/>
      <c r="D137" s="58"/>
      <c r="E137" s="99"/>
      <c r="F137" s="116"/>
      <c r="G137" s="88" t="str">
        <f t="shared" si="9"/>
        <v/>
      </c>
      <c r="H137" s="107"/>
      <c r="I137" s="88" t="str">
        <f t="shared" si="10"/>
        <v/>
      </c>
      <c r="J137" s="100" t="str">
        <f t="shared" si="17"/>
        <v/>
      </c>
      <c r="K137" s="75"/>
      <c r="L137" s="76"/>
      <c r="M137" s="64"/>
      <c r="N137" s="77"/>
      <c r="O137" s="79"/>
      <c r="P137" s="126"/>
      <c r="Q137" s="80" t="str">
        <f t="shared" si="11"/>
        <v/>
      </c>
      <c r="R137" s="81"/>
      <c r="S137" s="80" t="str">
        <f t="shared" si="12"/>
        <v/>
      </c>
      <c r="T137" s="101"/>
      <c r="U137" s="82"/>
      <c r="V137" s="37" t="str">
        <f t="shared" si="13"/>
        <v>00011900</v>
      </c>
      <c r="W137" s="135" t="str">
        <f t="shared" si="14"/>
        <v/>
      </c>
      <c r="X137" s="135" t="str">
        <f t="shared" si="15"/>
        <v/>
      </c>
      <c r="Y137" s="135" t="str">
        <f t="shared" si="16"/>
        <v/>
      </c>
      <c r="Z137" s="11"/>
      <c r="AA137" s="11"/>
      <c r="AB137" s="11"/>
    </row>
    <row r="138" spans="1:28" x14ac:dyDescent="0.3">
      <c r="A138" s="11"/>
      <c r="B138" s="2"/>
      <c r="C138" s="56"/>
      <c r="D138" s="58"/>
      <c r="E138" s="99"/>
      <c r="F138" s="116"/>
      <c r="G138" s="72" t="str">
        <f t="shared" si="9"/>
        <v/>
      </c>
      <c r="H138" s="107"/>
      <c r="I138" s="88" t="str">
        <f t="shared" si="10"/>
        <v/>
      </c>
      <c r="J138" s="100" t="str">
        <f t="shared" si="17"/>
        <v/>
      </c>
      <c r="K138" s="75"/>
      <c r="L138" s="76"/>
      <c r="M138" s="64"/>
      <c r="N138" s="77"/>
      <c r="O138" s="79"/>
      <c r="P138" s="126"/>
      <c r="Q138" s="80" t="str">
        <f t="shared" si="11"/>
        <v/>
      </c>
      <c r="R138" s="81"/>
      <c r="S138" s="80" t="str">
        <f t="shared" si="12"/>
        <v/>
      </c>
      <c r="T138" s="101"/>
      <c r="U138" s="82"/>
      <c r="V138" s="37" t="str">
        <f t="shared" si="13"/>
        <v>00011900</v>
      </c>
      <c r="W138" s="135" t="str">
        <f t="shared" si="14"/>
        <v/>
      </c>
      <c r="X138" s="135" t="str">
        <f t="shared" si="15"/>
        <v/>
      </c>
      <c r="Y138" s="135" t="str">
        <f t="shared" si="16"/>
        <v/>
      </c>
      <c r="Z138" s="11"/>
      <c r="AA138" s="11"/>
      <c r="AB138" s="11"/>
    </row>
    <row r="139" spans="1:28" x14ac:dyDescent="0.3">
      <c r="A139" s="11"/>
      <c r="B139" s="2"/>
      <c r="C139" s="56"/>
      <c r="D139" s="58"/>
      <c r="E139" s="99"/>
      <c r="F139" s="116"/>
      <c r="G139" s="88" t="str">
        <f t="shared" si="9"/>
        <v/>
      </c>
      <c r="H139" s="107"/>
      <c r="I139" s="88" t="str">
        <f t="shared" si="10"/>
        <v/>
      </c>
      <c r="J139" s="100" t="str">
        <f t="shared" si="17"/>
        <v/>
      </c>
      <c r="K139" s="75"/>
      <c r="L139" s="76"/>
      <c r="M139" s="64"/>
      <c r="N139" s="77"/>
      <c r="O139" s="79"/>
      <c r="P139" s="126"/>
      <c r="Q139" s="80" t="str">
        <f t="shared" si="11"/>
        <v/>
      </c>
      <c r="R139" s="81"/>
      <c r="S139" s="80" t="str">
        <f t="shared" si="12"/>
        <v/>
      </c>
      <c r="T139" s="103"/>
      <c r="U139" s="82"/>
      <c r="V139" s="37" t="str">
        <f t="shared" si="13"/>
        <v>00011900</v>
      </c>
      <c r="W139" s="135" t="str">
        <f t="shared" si="14"/>
        <v/>
      </c>
      <c r="X139" s="135" t="str">
        <f t="shared" si="15"/>
        <v/>
      </c>
      <c r="Y139" s="135" t="str">
        <f t="shared" si="16"/>
        <v/>
      </c>
      <c r="Z139" s="11"/>
      <c r="AA139" s="11"/>
      <c r="AB139" s="11"/>
    </row>
    <row r="140" spans="1:28" x14ac:dyDescent="0.3">
      <c r="A140" s="11"/>
      <c r="B140" s="2"/>
      <c r="C140" s="56"/>
      <c r="D140" s="58"/>
      <c r="E140" s="99"/>
      <c r="F140" s="116"/>
      <c r="G140" s="72" t="str">
        <f t="shared" si="9"/>
        <v/>
      </c>
      <c r="H140" s="107"/>
      <c r="I140" s="88" t="str">
        <f t="shared" si="10"/>
        <v/>
      </c>
      <c r="J140" s="100" t="str">
        <f t="shared" si="17"/>
        <v/>
      </c>
      <c r="K140" s="75"/>
      <c r="L140" s="76"/>
      <c r="M140" s="64"/>
      <c r="N140" s="77"/>
      <c r="O140" s="79"/>
      <c r="P140" s="126"/>
      <c r="Q140" s="80" t="str">
        <f t="shared" si="11"/>
        <v/>
      </c>
      <c r="R140" s="81"/>
      <c r="S140" s="80" t="str">
        <f t="shared" si="12"/>
        <v/>
      </c>
      <c r="T140" s="101"/>
      <c r="U140" s="82"/>
      <c r="V140" s="37" t="str">
        <f t="shared" si="13"/>
        <v>00011900</v>
      </c>
      <c r="W140" s="135" t="str">
        <f t="shared" si="14"/>
        <v/>
      </c>
      <c r="X140" s="135" t="str">
        <f t="shared" si="15"/>
        <v/>
      </c>
      <c r="Y140" s="135" t="str">
        <f t="shared" si="16"/>
        <v/>
      </c>
      <c r="Z140" s="11"/>
      <c r="AA140" s="11"/>
      <c r="AB140" s="11"/>
    </row>
    <row r="141" spans="1:28" x14ac:dyDescent="0.3">
      <c r="A141" s="11"/>
      <c r="B141" s="2"/>
      <c r="C141" s="56"/>
      <c r="D141" s="58"/>
      <c r="E141" s="99"/>
      <c r="F141" s="116"/>
      <c r="G141" s="88" t="str">
        <f t="shared" si="9"/>
        <v/>
      </c>
      <c r="H141" s="107"/>
      <c r="I141" s="88" t="str">
        <f t="shared" si="10"/>
        <v/>
      </c>
      <c r="J141" s="100" t="str">
        <f t="shared" si="17"/>
        <v/>
      </c>
      <c r="K141" s="75"/>
      <c r="L141" s="76"/>
      <c r="M141" s="64"/>
      <c r="N141" s="77"/>
      <c r="O141" s="79"/>
      <c r="P141" s="124"/>
      <c r="Q141" s="80" t="str">
        <f t="shared" si="11"/>
        <v/>
      </c>
      <c r="R141" s="81"/>
      <c r="S141" s="80" t="str">
        <f t="shared" si="12"/>
        <v/>
      </c>
      <c r="T141" s="101"/>
      <c r="U141" s="82"/>
      <c r="V141" s="37" t="str">
        <f t="shared" si="13"/>
        <v>00011900</v>
      </c>
      <c r="W141" s="135" t="str">
        <f t="shared" si="14"/>
        <v/>
      </c>
      <c r="X141" s="135" t="str">
        <f t="shared" si="15"/>
        <v/>
      </c>
      <c r="Y141" s="135" t="str">
        <f t="shared" si="16"/>
        <v/>
      </c>
      <c r="Z141" s="11"/>
      <c r="AA141" s="11"/>
      <c r="AB141" s="11"/>
    </row>
    <row r="142" spans="1:28" x14ac:dyDescent="0.3">
      <c r="A142" s="11"/>
      <c r="B142" s="2"/>
      <c r="C142" s="56"/>
      <c r="D142" s="58"/>
      <c r="E142" s="99"/>
      <c r="F142" s="116"/>
      <c r="G142" s="72" t="str">
        <f t="shared" si="9"/>
        <v/>
      </c>
      <c r="H142" s="107"/>
      <c r="I142" s="88" t="str">
        <f t="shared" si="10"/>
        <v/>
      </c>
      <c r="J142" s="100" t="str">
        <f t="shared" si="17"/>
        <v/>
      </c>
      <c r="K142" s="75"/>
      <c r="L142" s="76"/>
      <c r="M142" s="64"/>
      <c r="N142" s="77"/>
      <c r="O142" s="79"/>
      <c r="P142" s="110"/>
      <c r="Q142" s="80" t="str">
        <f t="shared" si="11"/>
        <v/>
      </c>
      <c r="R142" s="81"/>
      <c r="S142" s="80" t="str">
        <f t="shared" si="12"/>
        <v/>
      </c>
      <c r="T142" s="101"/>
      <c r="U142" s="82"/>
      <c r="V142" s="37" t="str">
        <f t="shared" si="13"/>
        <v>00011900</v>
      </c>
      <c r="W142" s="135" t="str">
        <f t="shared" si="14"/>
        <v/>
      </c>
      <c r="X142" s="135" t="str">
        <f t="shared" si="15"/>
        <v/>
      </c>
      <c r="Y142" s="135" t="str">
        <f t="shared" si="16"/>
        <v/>
      </c>
      <c r="Z142" s="11"/>
      <c r="AA142" s="11"/>
      <c r="AB142" s="11"/>
    </row>
    <row r="143" spans="1:28" x14ac:dyDescent="0.3">
      <c r="A143" s="11"/>
      <c r="B143" s="2"/>
      <c r="C143" s="56"/>
      <c r="D143" s="58"/>
      <c r="E143" s="99"/>
      <c r="F143" s="116"/>
      <c r="G143" s="88" t="str">
        <f t="shared" si="9"/>
        <v/>
      </c>
      <c r="H143" s="107"/>
      <c r="I143" s="88" t="str">
        <f t="shared" si="10"/>
        <v/>
      </c>
      <c r="J143" s="100" t="str">
        <f t="shared" si="17"/>
        <v/>
      </c>
      <c r="K143" s="75"/>
      <c r="L143" s="76"/>
      <c r="M143" s="64"/>
      <c r="N143" s="77"/>
      <c r="O143" s="79"/>
      <c r="P143" s="126"/>
      <c r="Q143" s="80" t="str">
        <f t="shared" si="11"/>
        <v/>
      </c>
      <c r="R143" s="81"/>
      <c r="S143" s="80" t="str">
        <f t="shared" si="12"/>
        <v/>
      </c>
      <c r="T143" s="101"/>
      <c r="U143" s="82"/>
      <c r="V143" s="37" t="str">
        <f t="shared" si="13"/>
        <v>00011900</v>
      </c>
      <c r="W143" s="135" t="str">
        <f t="shared" si="14"/>
        <v/>
      </c>
      <c r="X143" s="135" t="str">
        <f t="shared" si="15"/>
        <v/>
      </c>
      <c r="Y143" s="135" t="str">
        <f t="shared" si="16"/>
        <v/>
      </c>
      <c r="Z143" s="11"/>
      <c r="AA143" s="11"/>
      <c r="AB143" s="11"/>
    </row>
    <row r="144" spans="1:28" x14ac:dyDescent="0.3">
      <c r="A144" s="11"/>
      <c r="B144" s="2"/>
      <c r="C144" s="56"/>
      <c r="D144" s="58"/>
      <c r="E144" s="99"/>
      <c r="F144" s="116"/>
      <c r="G144" s="72" t="str">
        <f t="shared" si="9"/>
        <v/>
      </c>
      <c r="H144" s="107"/>
      <c r="I144" s="88" t="str">
        <f t="shared" si="10"/>
        <v/>
      </c>
      <c r="J144" s="100" t="str">
        <f t="shared" si="17"/>
        <v/>
      </c>
      <c r="K144" s="75"/>
      <c r="L144" s="76"/>
      <c r="M144" s="64"/>
      <c r="N144" s="77"/>
      <c r="O144" s="79"/>
      <c r="P144" s="126"/>
      <c r="Q144" s="80" t="str">
        <f t="shared" si="11"/>
        <v/>
      </c>
      <c r="R144" s="81"/>
      <c r="S144" s="80" t="str">
        <f t="shared" si="12"/>
        <v/>
      </c>
      <c r="T144" s="104"/>
      <c r="U144" s="82"/>
      <c r="V144" s="37" t="str">
        <f t="shared" si="13"/>
        <v>00011900</v>
      </c>
      <c r="W144" s="135" t="str">
        <f t="shared" si="14"/>
        <v/>
      </c>
      <c r="X144" s="135" t="str">
        <f t="shared" si="15"/>
        <v/>
      </c>
      <c r="Y144" s="135" t="str">
        <f t="shared" si="16"/>
        <v/>
      </c>
      <c r="Z144" s="11"/>
      <c r="AA144" s="11"/>
      <c r="AB144" s="11"/>
    </row>
    <row r="145" spans="1:28" x14ac:dyDescent="0.3">
      <c r="A145" s="11"/>
      <c r="B145" s="2"/>
      <c r="C145" s="56"/>
      <c r="D145" s="58"/>
      <c r="E145" s="99"/>
      <c r="F145" s="116"/>
      <c r="G145" s="88" t="str">
        <f t="shared" si="9"/>
        <v/>
      </c>
      <c r="H145" s="107"/>
      <c r="I145" s="88" t="str">
        <f t="shared" si="10"/>
        <v/>
      </c>
      <c r="J145" s="100" t="str">
        <f t="shared" si="17"/>
        <v/>
      </c>
      <c r="K145" s="75"/>
      <c r="L145" s="76"/>
      <c r="M145" s="64"/>
      <c r="N145" s="77"/>
      <c r="O145" s="79"/>
      <c r="P145" s="126"/>
      <c r="Q145" s="80" t="str">
        <f t="shared" si="11"/>
        <v/>
      </c>
      <c r="R145" s="81"/>
      <c r="S145" s="80" t="str">
        <f t="shared" si="12"/>
        <v/>
      </c>
      <c r="T145" s="103"/>
      <c r="U145" s="82"/>
      <c r="V145" s="37" t="str">
        <f t="shared" si="13"/>
        <v>00011900</v>
      </c>
      <c r="W145" s="135" t="str">
        <f t="shared" si="14"/>
        <v/>
      </c>
      <c r="X145" s="135" t="str">
        <f t="shared" si="15"/>
        <v/>
      </c>
      <c r="Y145" s="135" t="str">
        <f t="shared" si="16"/>
        <v/>
      </c>
      <c r="Z145" s="11"/>
      <c r="AA145" s="11"/>
      <c r="AB145" s="11"/>
    </row>
    <row r="146" spans="1:28" x14ac:dyDescent="0.3">
      <c r="A146" s="11"/>
      <c r="B146" s="2"/>
      <c r="C146" s="56"/>
      <c r="D146" s="58"/>
      <c r="E146" s="99"/>
      <c r="F146" s="116"/>
      <c r="G146" s="72" t="str">
        <f t="shared" si="9"/>
        <v/>
      </c>
      <c r="H146" s="107"/>
      <c r="I146" s="88" t="str">
        <f t="shared" si="10"/>
        <v/>
      </c>
      <c r="J146" s="100" t="str">
        <f t="shared" si="17"/>
        <v/>
      </c>
      <c r="K146" s="91"/>
      <c r="L146" s="76"/>
      <c r="M146" s="64"/>
      <c r="N146" s="77"/>
      <c r="O146" s="79"/>
      <c r="P146" s="126"/>
      <c r="Q146" s="80" t="str">
        <f t="shared" si="11"/>
        <v/>
      </c>
      <c r="R146" s="81"/>
      <c r="S146" s="80" t="str">
        <f t="shared" si="12"/>
        <v/>
      </c>
      <c r="T146" s="101"/>
      <c r="U146" s="82"/>
      <c r="V146" s="37" t="str">
        <f t="shared" si="13"/>
        <v>00011900</v>
      </c>
      <c r="W146" s="135" t="str">
        <f t="shared" si="14"/>
        <v/>
      </c>
      <c r="X146" s="135" t="str">
        <f t="shared" si="15"/>
        <v/>
      </c>
      <c r="Y146" s="135" t="str">
        <f t="shared" si="16"/>
        <v/>
      </c>
      <c r="Z146" s="11"/>
      <c r="AA146" s="11"/>
      <c r="AB146" s="11"/>
    </row>
    <row r="147" spans="1:28" x14ac:dyDescent="0.3">
      <c r="A147" s="11"/>
      <c r="B147" s="2"/>
      <c r="C147" s="56"/>
      <c r="D147" s="58"/>
      <c r="E147" s="99"/>
      <c r="F147" s="116"/>
      <c r="G147" s="88" t="str">
        <f t="shared" si="9"/>
        <v/>
      </c>
      <c r="H147" s="107"/>
      <c r="I147" s="88" t="str">
        <f t="shared" si="10"/>
        <v/>
      </c>
      <c r="J147" s="100" t="str">
        <f t="shared" si="17"/>
        <v/>
      </c>
      <c r="K147" s="75"/>
      <c r="L147" s="76"/>
      <c r="M147" s="64"/>
      <c r="N147" s="77"/>
      <c r="O147" s="79"/>
      <c r="P147" s="126"/>
      <c r="Q147" s="80" t="str">
        <f t="shared" si="11"/>
        <v/>
      </c>
      <c r="R147" s="81"/>
      <c r="S147" s="80" t="str">
        <f t="shared" si="12"/>
        <v/>
      </c>
      <c r="T147" s="101"/>
      <c r="U147" s="82"/>
      <c r="V147" s="37" t="str">
        <f t="shared" si="13"/>
        <v>00011900</v>
      </c>
      <c r="W147" s="135" t="str">
        <f t="shared" si="14"/>
        <v/>
      </c>
      <c r="X147" s="135" t="str">
        <f t="shared" si="15"/>
        <v/>
      </c>
      <c r="Y147" s="135" t="str">
        <f t="shared" si="16"/>
        <v/>
      </c>
      <c r="Z147" s="11"/>
      <c r="AA147" s="11"/>
      <c r="AB147" s="11"/>
    </row>
    <row r="148" spans="1:28" x14ac:dyDescent="0.3">
      <c r="A148" s="11"/>
      <c r="B148" s="2"/>
      <c r="C148" s="56"/>
      <c r="D148" s="58"/>
      <c r="E148" s="99"/>
      <c r="F148" s="116"/>
      <c r="G148" s="72" t="str">
        <f t="shared" si="9"/>
        <v/>
      </c>
      <c r="H148" s="107"/>
      <c r="I148" s="88" t="str">
        <f t="shared" si="10"/>
        <v/>
      </c>
      <c r="J148" s="100" t="str">
        <f t="shared" si="17"/>
        <v/>
      </c>
      <c r="K148" s="75"/>
      <c r="L148" s="76"/>
      <c r="M148" s="64"/>
      <c r="N148" s="77"/>
      <c r="O148" s="79"/>
      <c r="P148" s="126"/>
      <c r="Q148" s="80" t="str">
        <f t="shared" si="11"/>
        <v/>
      </c>
      <c r="R148" s="81"/>
      <c r="S148" s="80" t="str">
        <f t="shared" si="12"/>
        <v/>
      </c>
      <c r="T148" s="101"/>
      <c r="U148" s="82"/>
      <c r="V148" s="37" t="str">
        <f t="shared" si="13"/>
        <v>00011900</v>
      </c>
      <c r="W148" s="135" t="str">
        <f t="shared" si="14"/>
        <v/>
      </c>
      <c r="X148" s="135" t="str">
        <f t="shared" si="15"/>
        <v/>
      </c>
      <c r="Y148" s="135" t="str">
        <f t="shared" si="16"/>
        <v/>
      </c>
      <c r="Z148" s="11"/>
      <c r="AA148" s="11"/>
      <c r="AB148" s="11"/>
    </row>
    <row r="149" spans="1:28" x14ac:dyDescent="0.3">
      <c r="A149" s="11"/>
      <c r="B149" s="2"/>
      <c r="C149" s="56"/>
      <c r="D149" s="58"/>
      <c r="E149" s="99"/>
      <c r="F149" s="116"/>
      <c r="G149" s="88" t="str">
        <f t="shared" si="9"/>
        <v/>
      </c>
      <c r="H149" s="107"/>
      <c r="I149" s="88" t="str">
        <f t="shared" si="10"/>
        <v/>
      </c>
      <c r="J149" s="100" t="str">
        <f t="shared" si="17"/>
        <v/>
      </c>
      <c r="K149" s="91"/>
      <c r="L149" s="76"/>
      <c r="M149" s="64"/>
      <c r="N149" s="77"/>
      <c r="O149" s="79"/>
      <c r="P149" s="126"/>
      <c r="Q149" s="80" t="str">
        <f t="shared" si="11"/>
        <v/>
      </c>
      <c r="R149" s="81"/>
      <c r="S149" s="80" t="str">
        <f t="shared" si="12"/>
        <v/>
      </c>
      <c r="T149" s="101"/>
      <c r="U149" s="82"/>
      <c r="V149" s="37" t="str">
        <f t="shared" si="13"/>
        <v>00011900</v>
      </c>
      <c r="W149" s="135" t="str">
        <f t="shared" si="14"/>
        <v/>
      </c>
      <c r="X149" s="135" t="str">
        <f t="shared" si="15"/>
        <v/>
      </c>
      <c r="Y149" s="135" t="str">
        <f t="shared" si="16"/>
        <v/>
      </c>
      <c r="Z149" s="11"/>
      <c r="AA149" s="11"/>
      <c r="AB149" s="11"/>
    </row>
    <row r="150" spans="1:28" x14ac:dyDescent="0.3">
      <c r="A150" s="11"/>
      <c r="B150" s="2"/>
      <c r="C150" s="56"/>
      <c r="D150" s="58"/>
      <c r="E150" s="99"/>
      <c r="F150" s="116"/>
      <c r="G150" s="72" t="str">
        <f t="shared" si="9"/>
        <v/>
      </c>
      <c r="H150" s="107"/>
      <c r="I150" s="88" t="str">
        <f t="shared" si="10"/>
        <v/>
      </c>
      <c r="J150" s="100" t="str">
        <f t="shared" si="17"/>
        <v/>
      </c>
      <c r="K150" s="75"/>
      <c r="L150" s="76"/>
      <c r="M150" s="64"/>
      <c r="N150" s="77"/>
      <c r="O150" s="79"/>
      <c r="P150" s="126"/>
      <c r="Q150" s="80" t="str">
        <f t="shared" si="11"/>
        <v/>
      </c>
      <c r="R150" s="81"/>
      <c r="S150" s="80" t="str">
        <f t="shared" si="12"/>
        <v/>
      </c>
      <c r="T150" s="101"/>
      <c r="U150" s="90"/>
      <c r="V150" s="37" t="str">
        <f t="shared" si="13"/>
        <v>00011900</v>
      </c>
      <c r="W150" s="135" t="str">
        <f t="shared" si="14"/>
        <v/>
      </c>
      <c r="X150" s="135" t="str">
        <f t="shared" si="15"/>
        <v/>
      </c>
      <c r="Y150" s="135" t="str">
        <f t="shared" si="16"/>
        <v/>
      </c>
      <c r="Z150" s="11"/>
      <c r="AA150" s="11"/>
      <c r="AB150" s="11"/>
    </row>
    <row r="151" spans="1:28" x14ac:dyDescent="0.3">
      <c r="A151" s="11"/>
      <c r="B151" s="2"/>
      <c r="C151" s="56"/>
      <c r="D151" s="58"/>
      <c r="E151" s="99"/>
      <c r="F151" s="116"/>
      <c r="G151" s="72"/>
      <c r="H151" s="107"/>
      <c r="I151" s="88"/>
      <c r="J151" s="100"/>
      <c r="K151" s="91"/>
      <c r="L151" s="76"/>
      <c r="M151" s="64"/>
      <c r="N151" s="77"/>
      <c r="O151" s="79"/>
      <c r="P151" s="126"/>
      <c r="Q151" s="80"/>
      <c r="R151" s="81"/>
      <c r="S151" s="80"/>
      <c r="T151" s="101"/>
      <c r="U151" s="90"/>
      <c r="V151" s="37"/>
      <c r="W151" s="135"/>
      <c r="X151" s="135"/>
      <c r="Y151" s="135"/>
      <c r="Z151" s="11"/>
      <c r="AA151" s="11"/>
      <c r="AB151" s="11"/>
    </row>
    <row r="152" spans="1:28" x14ac:dyDescent="0.3">
      <c r="A152" s="11"/>
      <c r="B152" s="2"/>
      <c r="C152" s="56"/>
      <c r="D152" s="58"/>
      <c r="E152" s="99"/>
      <c r="F152" s="116"/>
      <c r="G152" s="72"/>
      <c r="H152" s="107"/>
      <c r="I152" s="88"/>
      <c r="J152" s="100"/>
      <c r="K152" s="91"/>
      <c r="L152" s="76"/>
      <c r="M152" s="64"/>
      <c r="N152" s="77"/>
      <c r="O152" s="79"/>
      <c r="P152" s="126"/>
      <c r="Q152" s="80"/>
      <c r="R152" s="81"/>
      <c r="S152" s="80"/>
      <c r="T152" s="101"/>
      <c r="U152" s="90"/>
      <c r="V152" s="37"/>
      <c r="W152" s="135"/>
      <c r="X152" s="135"/>
      <c r="Y152" s="135"/>
      <c r="Z152" s="11"/>
      <c r="AA152" s="11"/>
      <c r="AB152" s="11"/>
    </row>
    <row r="153" spans="1:28" x14ac:dyDescent="0.3">
      <c r="A153" s="11"/>
      <c r="B153" s="2"/>
      <c r="C153" s="56"/>
      <c r="D153" s="58"/>
      <c r="E153" s="99"/>
      <c r="F153" s="116"/>
      <c r="G153" s="72"/>
      <c r="H153" s="107"/>
      <c r="I153" s="88"/>
      <c r="J153" s="100"/>
      <c r="K153" s="91"/>
      <c r="L153" s="76"/>
      <c r="M153" s="64"/>
      <c r="N153" s="77"/>
      <c r="O153" s="79"/>
      <c r="P153" s="126"/>
      <c r="Q153" s="80"/>
      <c r="R153" s="81"/>
      <c r="S153" s="80"/>
      <c r="T153" s="101"/>
      <c r="U153" s="90"/>
      <c r="V153" s="37"/>
      <c r="W153" s="135"/>
      <c r="X153" s="135"/>
      <c r="Y153" s="135"/>
      <c r="Z153" s="11"/>
      <c r="AA153" s="11"/>
      <c r="AB153" s="11"/>
    </row>
    <row r="154" spans="1:28" x14ac:dyDescent="0.3">
      <c r="A154" s="11"/>
      <c r="B154" s="2"/>
      <c r="C154" s="56"/>
      <c r="D154" s="58"/>
      <c r="E154" s="99"/>
      <c r="F154" s="116"/>
      <c r="G154" s="72"/>
      <c r="H154" s="107"/>
      <c r="I154" s="88"/>
      <c r="J154" s="100"/>
      <c r="K154" s="91"/>
      <c r="L154" s="76"/>
      <c r="M154" s="64"/>
      <c r="N154" s="77"/>
      <c r="O154" s="79"/>
      <c r="P154" s="126"/>
      <c r="Q154" s="80"/>
      <c r="R154" s="81"/>
      <c r="S154" s="80"/>
      <c r="T154" s="101"/>
      <c r="U154" s="90"/>
      <c r="V154" s="37"/>
      <c r="W154" s="135"/>
      <c r="X154" s="135"/>
      <c r="Y154" s="135"/>
      <c r="Z154" s="11"/>
      <c r="AA154" s="11"/>
      <c r="AB154" s="11"/>
    </row>
    <row r="155" spans="1:28" x14ac:dyDescent="0.3">
      <c r="A155" s="11"/>
      <c r="B155" s="2"/>
      <c r="C155" s="56"/>
      <c r="D155" s="58"/>
      <c r="E155" s="99"/>
      <c r="F155" s="116"/>
      <c r="G155" s="72"/>
      <c r="H155" s="107"/>
      <c r="I155" s="88"/>
      <c r="J155" s="100"/>
      <c r="K155" s="91"/>
      <c r="L155" s="76"/>
      <c r="M155" s="64"/>
      <c r="N155" s="77"/>
      <c r="O155" s="79"/>
      <c r="P155" s="126"/>
      <c r="Q155" s="80"/>
      <c r="R155" s="81"/>
      <c r="S155" s="80"/>
      <c r="T155" s="101"/>
      <c r="U155" s="90"/>
      <c r="V155" s="37"/>
      <c r="W155" s="135"/>
      <c r="X155" s="135"/>
      <c r="Y155" s="135"/>
      <c r="Z155" s="11"/>
      <c r="AA155" s="11"/>
      <c r="AB155" s="11"/>
    </row>
    <row r="156" spans="1:28" x14ac:dyDescent="0.3">
      <c r="A156" s="11"/>
      <c r="B156" s="2"/>
      <c r="C156" s="56"/>
      <c r="D156" s="58"/>
      <c r="E156" s="99"/>
      <c r="F156" s="116"/>
      <c r="G156" s="72"/>
      <c r="H156" s="107"/>
      <c r="I156" s="88"/>
      <c r="J156" s="100"/>
      <c r="K156" s="91"/>
      <c r="L156" s="76"/>
      <c r="M156" s="64"/>
      <c r="N156" s="77"/>
      <c r="O156" s="79"/>
      <c r="P156" s="126"/>
      <c r="Q156" s="80"/>
      <c r="R156" s="81"/>
      <c r="S156" s="80"/>
      <c r="T156" s="101"/>
      <c r="U156" s="90"/>
      <c r="V156" s="37"/>
      <c r="W156" s="135"/>
      <c r="X156" s="135"/>
      <c r="Y156" s="135"/>
      <c r="Z156" s="11"/>
      <c r="AA156" s="11"/>
      <c r="AB156" s="11"/>
    </row>
    <row r="157" spans="1:28" x14ac:dyDescent="0.3">
      <c r="A157" s="11"/>
      <c r="B157" s="2"/>
      <c r="C157" s="56"/>
      <c r="D157" s="58"/>
      <c r="E157" s="99"/>
      <c r="F157" s="116"/>
      <c r="G157" s="72"/>
      <c r="H157" s="107"/>
      <c r="I157" s="88"/>
      <c r="J157" s="100"/>
      <c r="K157" s="91"/>
      <c r="L157" s="76"/>
      <c r="M157" s="64"/>
      <c r="N157" s="77"/>
      <c r="O157" s="79"/>
      <c r="P157" s="126"/>
      <c r="Q157" s="80"/>
      <c r="R157" s="81"/>
      <c r="S157" s="80"/>
      <c r="T157" s="101"/>
      <c r="U157" s="90"/>
      <c r="V157" s="37"/>
      <c r="W157" s="135"/>
      <c r="X157" s="135"/>
      <c r="Y157" s="135"/>
      <c r="Z157" s="11"/>
      <c r="AA157" s="11"/>
      <c r="AB157" s="11"/>
    </row>
    <row r="158" spans="1:28" x14ac:dyDescent="0.3">
      <c r="A158" s="11"/>
      <c r="B158" s="2"/>
      <c r="C158" s="56"/>
      <c r="D158" s="58"/>
      <c r="E158" s="99"/>
      <c r="F158" s="116"/>
      <c r="G158" s="72"/>
      <c r="H158" s="107"/>
      <c r="I158" s="88"/>
      <c r="J158" s="100"/>
      <c r="K158" s="91"/>
      <c r="L158" s="76"/>
      <c r="M158" s="64"/>
      <c r="N158" s="77"/>
      <c r="O158" s="79"/>
      <c r="P158" s="126"/>
      <c r="Q158" s="80"/>
      <c r="R158" s="81"/>
      <c r="S158" s="80"/>
      <c r="T158" s="101"/>
      <c r="U158" s="90"/>
      <c r="V158" s="37"/>
      <c r="W158" s="135"/>
      <c r="X158" s="135"/>
      <c r="Y158" s="135"/>
      <c r="Z158" s="11"/>
      <c r="AA158" s="11"/>
      <c r="AB158" s="11"/>
    </row>
    <row r="159" spans="1:28" x14ac:dyDescent="0.3">
      <c r="A159" s="11"/>
      <c r="B159" s="2"/>
      <c r="C159" s="56"/>
      <c r="D159" s="58"/>
      <c r="E159" s="99"/>
      <c r="F159" s="116"/>
      <c r="G159" s="72"/>
      <c r="H159" s="107"/>
      <c r="I159" s="88"/>
      <c r="J159" s="100"/>
      <c r="K159" s="91"/>
      <c r="L159" s="76"/>
      <c r="M159" s="64"/>
      <c r="N159" s="77"/>
      <c r="O159" s="79"/>
      <c r="P159" s="126"/>
      <c r="Q159" s="80"/>
      <c r="R159" s="81"/>
      <c r="S159" s="80"/>
      <c r="T159" s="101"/>
      <c r="U159" s="90"/>
      <c r="V159" s="37"/>
      <c r="W159" s="135"/>
      <c r="X159" s="135"/>
      <c r="Y159" s="135"/>
      <c r="Z159" s="11"/>
      <c r="AA159" s="11"/>
      <c r="AB159" s="11"/>
    </row>
    <row r="160" spans="1:28" x14ac:dyDescent="0.3">
      <c r="A160" s="11"/>
      <c r="B160" s="2"/>
      <c r="C160" s="56"/>
      <c r="D160" s="58"/>
      <c r="E160" s="99"/>
      <c r="F160" s="116"/>
      <c r="G160" s="72"/>
      <c r="H160" s="107"/>
      <c r="I160" s="88"/>
      <c r="J160" s="100"/>
      <c r="K160" s="91"/>
      <c r="L160" s="76"/>
      <c r="M160" s="64"/>
      <c r="N160" s="77"/>
      <c r="O160" s="79"/>
      <c r="P160" s="126"/>
      <c r="Q160" s="80"/>
      <c r="R160" s="81"/>
      <c r="S160" s="80"/>
      <c r="T160" s="101"/>
      <c r="U160" s="90"/>
      <c r="V160" s="37"/>
      <c r="W160" s="135"/>
      <c r="X160" s="135"/>
      <c r="Y160" s="135"/>
      <c r="Z160" s="11"/>
      <c r="AA160" s="11"/>
      <c r="AB160" s="11"/>
    </row>
    <row r="161" spans="1:28" x14ac:dyDescent="0.3">
      <c r="A161" s="11"/>
      <c r="B161" s="2"/>
      <c r="C161" s="56"/>
      <c r="D161" s="58"/>
      <c r="E161" s="99"/>
      <c r="F161" s="116"/>
      <c r="G161" s="72"/>
      <c r="H161" s="107"/>
      <c r="I161" s="88"/>
      <c r="J161" s="100"/>
      <c r="K161" s="91"/>
      <c r="L161" s="76"/>
      <c r="M161" s="64"/>
      <c r="N161" s="77"/>
      <c r="O161" s="79"/>
      <c r="P161" s="126"/>
      <c r="Q161" s="80"/>
      <c r="R161" s="81"/>
      <c r="S161" s="80"/>
      <c r="T161" s="101"/>
      <c r="U161" s="90"/>
      <c r="V161" s="37"/>
      <c r="W161" s="135"/>
      <c r="X161" s="135"/>
      <c r="Y161" s="135"/>
      <c r="Z161" s="11"/>
      <c r="AA161" s="11"/>
      <c r="AB161" s="11"/>
    </row>
    <row r="162" spans="1:28" x14ac:dyDescent="0.3">
      <c r="A162" s="11"/>
      <c r="B162" s="2"/>
      <c r="C162" s="56"/>
      <c r="D162" s="58"/>
      <c r="E162" s="99"/>
      <c r="F162" s="116"/>
      <c r="G162" s="72"/>
      <c r="H162" s="107"/>
      <c r="I162" s="88"/>
      <c r="J162" s="100"/>
      <c r="K162" s="91"/>
      <c r="L162" s="76"/>
      <c r="M162" s="64"/>
      <c r="N162" s="77"/>
      <c r="O162" s="79"/>
      <c r="P162" s="126"/>
      <c r="Q162" s="80"/>
      <c r="R162" s="81"/>
      <c r="S162" s="80"/>
      <c r="T162" s="101"/>
      <c r="U162" s="90"/>
      <c r="V162" s="37"/>
      <c r="W162" s="135"/>
      <c r="X162" s="135"/>
      <c r="Y162" s="135"/>
      <c r="Z162" s="11"/>
      <c r="AA162" s="11"/>
      <c r="AB162" s="11"/>
    </row>
    <row r="163" spans="1:28" x14ac:dyDescent="0.3">
      <c r="A163" s="11"/>
      <c r="B163" s="2"/>
      <c r="C163" s="56"/>
      <c r="D163" s="58"/>
      <c r="E163" s="99"/>
      <c r="F163" s="116"/>
      <c r="G163" s="72"/>
      <c r="H163" s="107"/>
      <c r="I163" s="88"/>
      <c r="J163" s="100"/>
      <c r="K163" s="91"/>
      <c r="L163" s="76"/>
      <c r="M163" s="64"/>
      <c r="N163" s="77"/>
      <c r="O163" s="79"/>
      <c r="P163" s="126"/>
      <c r="Q163" s="80"/>
      <c r="R163" s="81"/>
      <c r="S163" s="80"/>
      <c r="T163" s="101"/>
      <c r="U163" s="90"/>
      <c r="V163" s="37"/>
      <c r="W163" s="135"/>
      <c r="X163" s="135"/>
      <c r="Y163" s="135"/>
      <c r="Z163" s="11"/>
      <c r="AA163" s="11"/>
      <c r="AB163" s="11"/>
    </row>
    <row r="164" spans="1:28" x14ac:dyDescent="0.3">
      <c r="A164" s="11"/>
      <c r="B164" s="2"/>
      <c r="C164" s="56"/>
      <c r="D164" s="58"/>
      <c r="E164" s="99"/>
      <c r="F164" s="116"/>
      <c r="G164" s="72"/>
      <c r="H164" s="107"/>
      <c r="I164" s="88"/>
      <c r="J164" s="100"/>
      <c r="K164" s="91"/>
      <c r="L164" s="76"/>
      <c r="M164" s="64"/>
      <c r="N164" s="77"/>
      <c r="O164" s="79"/>
      <c r="P164" s="126"/>
      <c r="Q164" s="80"/>
      <c r="R164" s="81"/>
      <c r="S164" s="80"/>
      <c r="T164" s="101"/>
      <c r="U164" s="90"/>
      <c r="V164" s="37"/>
      <c r="W164" s="135"/>
      <c r="X164" s="135"/>
      <c r="Y164" s="135"/>
      <c r="Z164" s="11"/>
      <c r="AA164" s="11"/>
      <c r="AB164" s="11"/>
    </row>
    <row r="165" spans="1:28" x14ac:dyDescent="0.3">
      <c r="A165" s="11"/>
      <c r="B165" s="2"/>
      <c r="C165" s="56"/>
      <c r="D165" s="58"/>
      <c r="E165" s="99"/>
      <c r="F165" s="116"/>
      <c r="G165" s="72"/>
      <c r="H165" s="107"/>
      <c r="I165" s="88"/>
      <c r="J165" s="100"/>
      <c r="K165" s="91"/>
      <c r="L165" s="76"/>
      <c r="M165" s="64"/>
      <c r="N165" s="77"/>
      <c r="O165" s="79"/>
      <c r="P165" s="126"/>
      <c r="Q165" s="80"/>
      <c r="R165" s="81"/>
      <c r="S165" s="80"/>
      <c r="T165" s="101"/>
      <c r="U165" s="90"/>
      <c r="V165" s="37"/>
      <c r="W165" s="135"/>
      <c r="X165" s="135"/>
      <c r="Y165" s="135"/>
      <c r="Z165" s="11"/>
      <c r="AA165" s="11"/>
      <c r="AB165" s="11"/>
    </row>
    <row r="166" spans="1:28" x14ac:dyDescent="0.3">
      <c r="A166" s="11"/>
      <c r="B166" s="2"/>
      <c r="C166" s="56"/>
      <c r="D166" s="58"/>
      <c r="E166" s="99"/>
      <c r="F166" s="116"/>
      <c r="G166" s="72"/>
      <c r="H166" s="107"/>
      <c r="I166" s="88"/>
      <c r="J166" s="100"/>
      <c r="K166" s="91"/>
      <c r="L166" s="76"/>
      <c r="M166" s="64"/>
      <c r="N166" s="77"/>
      <c r="O166" s="79"/>
      <c r="P166" s="126"/>
      <c r="Q166" s="80"/>
      <c r="R166" s="81"/>
      <c r="S166" s="80"/>
      <c r="T166" s="101"/>
      <c r="U166" s="90"/>
      <c r="V166" s="37"/>
      <c r="W166" s="135"/>
      <c r="X166" s="135"/>
      <c r="Y166" s="135"/>
      <c r="Z166" s="11"/>
      <c r="AA166" s="11"/>
      <c r="AB166" s="11"/>
    </row>
    <row r="167" spans="1:28" x14ac:dyDescent="0.3">
      <c r="A167" s="11"/>
      <c r="B167" s="2"/>
      <c r="C167" s="56"/>
      <c r="D167" s="58"/>
      <c r="E167" s="99"/>
      <c r="F167" s="116"/>
      <c r="G167" s="72"/>
      <c r="H167" s="107"/>
      <c r="I167" s="88"/>
      <c r="J167" s="100"/>
      <c r="K167" s="91"/>
      <c r="L167" s="76"/>
      <c r="M167" s="64"/>
      <c r="N167" s="77"/>
      <c r="O167" s="79"/>
      <c r="P167" s="126"/>
      <c r="Q167" s="80"/>
      <c r="R167" s="81"/>
      <c r="S167" s="80"/>
      <c r="T167" s="101"/>
      <c r="U167" s="90"/>
      <c r="V167" s="37"/>
      <c r="W167" s="135"/>
      <c r="X167" s="135"/>
      <c r="Y167" s="135"/>
      <c r="Z167" s="11"/>
      <c r="AA167" s="11"/>
      <c r="AB167" s="11"/>
    </row>
    <row r="168" spans="1:28" x14ac:dyDescent="0.3">
      <c r="A168" s="11"/>
      <c r="B168" s="2"/>
      <c r="C168" s="56"/>
      <c r="D168" s="58"/>
      <c r="E168" s="99"/>
      <c r="F168" s="116"/>
      <c r="G168" s="72"/>
      <c r="H168" s="107"/>
      <c r="I168" s="88"/>
      <c r="J168" s="100"/>
      <c r="K168" s="91"/>
      <c r="L168" s="76"/>
      <c r="M168" s="64"/>
      <c r="N168" s="77"/>
      <c r="O168" s="79"/>
      <c r="P168" s="126"/>
      <c r="Q168" s="80"/>
      <c r="R168" s="81"/>
      <c r="S168" s="80"/>
      <c r="T168" s="101"/>
      <c r="U168" s="90"/>
      <c r="V168" s="37"/>
      <c r="W168" s="135"/>
      <c r="X168" s="135"/>
      <c r="Y168" s="135"/>
      <c r="Z168" s="11"/>
      <c r="AA168" s="11"/>
      <c r="AB168" s="11"/>
    </row>
    <row r="169" spans="1:28" x14ac:dyDescent="0.3">
      <c r="A169" s="11"/>
      <c r="B169" s="2"/>
      <c r="C169" s="56"/>
      <c r="D169" s="58"/>
      <c r="E169" s="99"/>
      <c r="F169" s="116"/>
      <c r="G169" s="72"/>
      <c r="H169" s="107"/>
      <c r="I169" s="88"/>
      <c r="J169" s="100"/>
      <c r="K169" s="91"/>
      <c r="L169" s="76"/>
      <c r="M169" s="64"/>
      <c r="N169" s="77"/>
      <c r="O169" s="79"/>
      <c r="P169" s="126"/>
      <c r="Q169" s="80"/>
      <c r="R169" s="81"/>
      <c r="S169" s="80"/>
      <c r="T169" s="101"/>
      <c r="U169" s="90"/>
      <c r="V169" s="37"/>
      <c r="W169" s="135"/>
      <c r="X169" s="135"/>
      <c r="Y169" s="135"/>
      <c r="Z169" s="11"/>
      <c r="AA169" s="11"/>
      <c r="AB169" s="11"/>
    </row>
    <row r="170" spans="1:28" x14ac:dyDescent="0.3">
      <c r="A170" s="11"/>
      <c r="B170" s="2"/>
      <c r="C170" s="56"/>
      <c r="D170" s="58"/>
      <c r="E170" s="99"/>
      <c r="F170" s="116"/>
      <c r="G170" s="72"/>
      <c r="H170" s="107"/>
      <c r="I170" s="88"/>
      <c r="J170" s="100"/>
      <c r="K170" s="91"/>
      <c r="L170" s="76"/>
      <c r="M170" s="64"/>
      <c r="N170" s="77"/>
      <c r="O170" s="79"/>
      <c r="P170" s="126"/>
      <c r="Q170" s="80"/>
      <c r="R170" s="81"/>
      <c r="S170" s="80"/>
      <c r="T170" s="101"/>
      <c r="U170" s="90"/>
      <c r="V170" s="37"/>
      <c r="W170" s="135"/>
      <c r="X170" s="135"/>
      <c r="Y170" s="135"/>
      <c r="Z170" s="11"/>
      <c r="AA170" s="11"/>
      <c r="AB170" s="11"/>
    </row>
    <row r="171" spans="1:28" x14ac:dyDescent="0.3">
      <c r="A171" s="11"/>
      <c r="B171" s="2"/>
      <c r="C171" s="56"/>
      <c r="D171" s="58"/>
      <c r="E171" s="99"/>
      <c r="F171" s="116"/>
      <c r="G171" s="72"/>
      <c r="H171" s="107"/>
      <c r="I171" s="88"/>
      <c r="J171" s="100"/>
      <c r="K171" s="91"/>
      <c r="L171" s="76"/>
      <c r="M171" s="64"/>
      <c r="N171" s="77"/>
      <c r="O171" s="79"/>
      <c r="P171" s="126"/>
      <c r="Q171" s="80"/>
      <c r="R171" s="81"/>
      <c r="S171" s="80"/>
      <c r="T171" s="101"/>
      <c r="U171" s="90"/>
      <c r="V171" s="37"/>
      <c r="W171" s="135"/>
      <c r="X171" s="135"/>
      <c r="Y171" s="135"/>
      <c r="Z171" s="11"/>
      <c r="AA171" s="11"/>
      <c r="AB171" s="11"/>
    </row>
    <row r="172" spans="1:28" x14ac:dyDescent="0.3">
      <c r="A172" s="11"/>
      <c r="B172" s="2"/>
      <c r="C172" s="56"/>
      <c r="D172" s="58"/>
      <c r="E172" s="99"/>
      <c r="F172" s="116"/>
      <c r="G172" s="72"/>
      <c r="H172" s="107"/>
      <c r="I172" s="88"/>
      <c r="J172" s="100"/>
      <c r="K172" s="91"/>
      <c r="L172" s="76"/>
      <c r="M172" s="64"/>
      <c r="N172" s="77"/>
      <c r="O172" s="79"/>
      <c r="P172" s="126"/>
      <c r="Q172" s="80"/>
      <c r="R172" s="81"/>
      <c r="S172" s="80"/>
      <c r="T172" s="101"/>
      <c r="U172" s="90"/>
      <c r="V172" s="37"/>
      <c r="W172" s="135"/>
      <c r="X172" s="135"/>
      <c r="Y172" s="135"/>
      <c r="Z172" s="11"/>
      <c r="AA172" s="11"/>
      <c r="AB172" s="11"/>
    </row>
    <row r="173" spans="1:28" x14ac:dyDescent="0.3">
      <c r="A173" s="11"/>
      <c r="B173" s="2"/>
      <c r="C173" s="56"/>
      <c r="D173" s="58"/>
      <c r="E173" s="99"/>
      <c r="F173" s="116"/>
      <c r="G173" s="72"/>
      <c r="H173" s="107"/>
      <c r="I173" s="88"/>
      <c r="J173" s="100"/>
      <c r="K173" s="91"/>
      <c r="L173" s="76"/>
      <c r="M173" s="64"/>
      <c r="N173" s="77"/>
      <c r="O173" s="79"/>
      <c r="P173" s="126"/>
      <c r="Q173" s="80"/>
      <c r="R173" s="81"/>
      <c r="S173" s="80"/>
      <c r="T173" s="101"/>
      <c r="U173" s="90"/>
      <c r="V173" s="37"/>
      <c r="W173" s="135"/>
      <c r="X173" s="135"/>
      <c r="Y173" s="135"/>
      <c r="Z173" s="11"/>
      <c r="AA173" s="11"/>
      <c r="AB173" s="11"/>
    </row>
    <row r="174" spans="1:28" x14ac:dyDescent="0.3">
      <c r="A174" s="11"/>
      <c r="B174" s="2"/>
      <c r="C174" s="56"/>
      <c r="D174" s="58"/>
      <c r="E174" s="99"/>
      <c r="F174" s="116"/>
      <c r="G174" s="72"/>
      <c r="H174" s="107"/>
      <c r="I174" s="88"/>
      <c r="J174" s="100"/>
      <c r="K174" s="91"/>
      <c r="L174" s="76"/>
      <c r="M174" s="64"/>
      <c r="N174" s="77"/>
      <c r="O174" s="79"/>
      <c r="P174" s="126"/>
      <c r="Q174" s="80"/>
      <c r="R174" s="81"/>
      <c r="S174" s="80"/>
      <c r="T174" s="101"/>
      <c r="U174" s="90"/>
      <c r="V174" s="37"/>
      <c r="W174" s="135"/>
      <c r="X174" s="135"/>
      <c r="Y174" s="135"/>
      <c r="Z174" s="11"/>
      <c r="AA174" s="11"/>
      <c r="AB174" s="11"/>
    </row>
    <row r="175" spans="1:28" x14ac:dyDescent="0.3">
      <c r="A175" s="11"/>
      <c r="B175" s="2"/>
      <c r="C175" s="56"/>
      <c r="D175" s="58"/>
      <c r="E175" s="99"/>
      <c r="F175" s="116"/>
      <c r="G175" s="72"/>
      <c r="H175" s="107"/>
      <c r="I175" s="88"/>
      <c r="J175" s="100"/>
      <c r="K175" s="91"/>
      <c r="L175" s="76"/>
      <c r="M175" s="64"/>
      <c r="N175" s="77"/>
      <c r="O175" s="79"/>
      <c r="P175" s="126"/>
      <c r="Q175" s="80"/>
      <c r="R175" s="81"/>
      <c r="S175" s="80"/>
      <c r="T175" s="101"/>
      <c r="U175" s="90"/>
      <c r="V175" s="37"/>
      <c r="W175" s="135"/>
      <c r="X175" s="135"/>
      <c r="Y175" s="135"/>
      <c r="Z175" s="11"/>
      <c r="AA175" s="11"/>
      <c r="AB175" s="11"/>
    </row>
    <row r="176" spans="1:28" x14ac:dyDescent="0.3">
      <c r="A176" s="11"/>
      <c r="B176" s="2"/>
      <c r="C176" s="56"/>
      <c r="D176" s="58"/>
      <c r="E176" s="99"/>
      <c r="F176" s="116"/>
      <c r="G176" s="72"/>
      <c r="H176" s="107"/>
      <c r="I176" s="88"/>
      <c r="J176" s="100"/>
      <c r="K176" s="91"/>
      <c r="L176" s="76"/>
      <c r="M176" s="64"/>
      <c r="N176" s="77"/>
      <c r="O176" s="79"/>
      <c r="P176" s="126"/>
      <c r="Q176" s="80"/>
      <c r="R176" s="81"/>
      <c r="S176" s="80"/>
      <c r="T176" s="101"/>
      <c r="U176" s="90"/>
      <c r="V176" s="37"/>
      <c r="W176" s="135"/>
      <c r="X176" s="135"/>
      <c r="Y176" s="135"/>
      <c r="Z176" s="11"/>
      <c r="AA176" s="11"/>
      <c r="AB176" s="11"/>
    </row>
    <row r="177" spans="1:28" x14ac:dyDescent="0.3">
      <c r="A177" s="11"/>
      <c r="B177" s="2"/>
      <c r="C177" s="56"/>
      <c r="D177" s="58"/>
      <c r="E177" s="99"/>
      <c r="F177" s="116"/>
      <c r="G177" s="72"/>
      <c r="H177" s="107"/>
      <c r="I177" s="88"/>
      <c r="J177" s="100"/>
      <c r="K177" s="91"/>
      <c r="L177" s="76"/>
      <c r="M177" s="64"/>
      <c r="N177" s="77"/>
      <c r="O177" s="79"/>
      <c r="P177" s="126"/>
      <c r="Q177" s="80"/>
      <c r="R177" s="81"/>
      <c r="S177" s="80"/>
      <c r="T177" s="101"/>
      <c r="U177" s="90"/>
      <c r="V177" s="37"/>
      <c r="W177" s="135"/>
      <c r="X177" s="135"/>
      <c r="Y177" s="135"/>
      <c r="Z177" s="11"/>
      <c r="AA177" s="11"/>
      <c r="AB177" s="11"/>
    </row>
    <row r="178" spans="1:28" x14ac:dyDescent="0.3">
      <c r="A178" s="11"/>
      <c r="B178" s="2"/>
      <c r="C178" s="56"/>
      <c r="D178" s="58"/>
      <c r="E178" s="99"/>
      <c r="F178" s="116"/>
      <c r="G178" s="72"/>
      <c r="H178" s="107"/>
      <c r="I178" s="88"/>
      <c r="J178" s="100"/>
      <c r="K178" s="91"/>
      <c r="L178" s="76"/>
      <c r="M178" s="64"/>
      <c r="N178" s="77"/>
      <c r="O178" s="79"/>
      <c r="P178" s="126"/>
      <c r="Q178" s="80"/>
      <c r="R178" s="81"/>
      <c r="S178" s="80"/>
      <c r="T178" s="101"/>
      <c r="U178" s="90"/>
      <c r="V178" s="37"/>
      <c r="W178" s="135"/>
      <c r="X178" s="135"/>
      <c r="Y178" s="135"/>
      <c r="Z178" s="11"/>
      <c r="AA178" s="11"/>
      <c r="AB178" s="11"/>
    </row>
    <row r="179" spans="1:28" x14ac:dyDescent="0.3">
      <c r="A179" s="11"/>
      <c r="B179" s="2"/>
      <c r="C179" s="56"/>
      <c r="D179" s="58"/>
      <c r="E179" s="99"/>
      <c r="F179" s="116"/>
      <c r="G179" s="72"/>
      <c r="H179" s="107"/>
      <c r="I179" s="88"/>
      <c r="J179" s="100"/>
      <c r="K179" s="91"/>
      <c r="L179" s="76"/>
      <c r="M179" s="64"/>
      <c r="N179" s="77"/>
      <c r="O179" s="79"/>
      <c r="P179" s="126"/>
      <c r="Q179" s="80"/>
      <c r="R179" s="81"/>
      <c r="S179" s="80"/>
      <c r="T179" s="101"/>
      <c r="U179" s="90"/>
      <c r="V179" s="37"/>
      <c r="W179" s="135"/>
      <c r="X179" s="135"/>
      <c r="Y179" s="135"/>
      <c r="Z179" s="11"/>
      <c r="AA179" s="11"/>
      <c r="AB179" s="11"/>
    </row>
    <row r="180" spans="1:28" x14ac:dyDescent="0.3">
      <c r="A180" s="11"/>
      <c r="B180" s="2"/>
      <c r="C180" s="56"/>
      <c r="D180" s="58"/>
      <c r="E180" s="99"/>
      <c r="F180" s="116"/>
      <c r="G180" s="72"/>
      <c r="H180" s="107"/>
      <c r="I180" s="88"/>
      <c r="J180" s="100"/>
      <c r="K180" s="91"/>
      <c r="L180" s="76"/>
      <c r="M180" s="64"/>
      <c r="N180" s="77"/>
      <c r="O180" s="79"/>
      <c r="P180" s="126"/>
      <c r="Q180" s="80"/>
      <c r="R180" s="81"/>
      <c r="S180" s="80"/>
      <c r="T180" s="101"/>
      <c r="U180" s="90"/>
      <c r="V180" s="37"/>
      <c r="W180" s="135"/>
      <c r="X180" s="135"/>
      <c r="Y180" s="135"/>
      <c r="Z180" s="11"/>
      <c r="AA180" s="11"/>
      <c r="AB180" s="11"/>
    </row>
    <row r="181" spans="1:28" x14ac:dyDescent="0.3">
      <c r="A181" s="11"/>
      <c r="B181" s="2"/>
      <c r="C181" s="56"/>
      <c r="D181" s="58"/>
      <c r="E181" s="99"/>
      <c r="F181" s="116"/>
      <c r="G181" s="72"/>
      <c r="H181" s="107"/>
      <c r="I181" s="88"/>
      <c r="J181" s="100"/>
      <c r="K181" s="91"/>
      <c r="L181" s="76"/>
      <c r="M181" s="64"/>
      <c r="N181" s="77"/>
      <c r="O181" s="79"/>
      <c r="P181" s="126"/>
      <c r="Q181" s="80"/>
      <c r="R181" s="81"/>
      <c r="S181" s="80"/>
      <c r="T181" s="101"/>
      <c r="U181" s="90"/>
      <c r="V181" s="37"/>
      <c r="W181" s="135"/>
      <c r="X181" s="135"/>
      <c r="Y181" s="135"/>
      <c r="Z181" s="11"/>
      <c r="AA181" s="11"/>
      <c r="AB181" s="11"/>
    </row>
    <row r="182" spans="1:28" x14ac:dyDescent="0.3">
      <c r="A182" s="11"/>
      <c r="B182" s="2"/>
      <c r="C182" s="56"/>
      <c r="D182" s="58"/>
      <c r="E182" s="99"/>
      <c r="F182" s="116"/>
      <c r="G182" s="72"/>
      <c r="H182" s="107"/>
      <c r="I182" s="88"/>
      <c r="J182" s="100"/>
      <c r="K182" s="91"/>
      <c r="L182" s="76"/>
      <c r="M182" s="64"/>
      <c r="N182" s="77"/>
      <c r="O182" s="79"/>
      <c r="P182" s="126"/>
      <c r="Q182" s="80"/>
      <c r="R182" s="81"/>
      <c r="S182" s="80"/>
      <c r="T182" s="101"/>
      <c r="U182" s="90"/>
      <c r="V182" s="37"/>
      <c r="W182" s="135"/>
      <c r="X182" s="135"/>
      <c r="Y182" s="135"/>
      <c r="Z182" s="11"/>
      <c r="AA182" s="11"/>
      <c r="AB182" s="11"/>
    </row>
    <row r="183" spans="1:28" x14ac:dyDescent="0.3">
      <c r="A183" s="11"/>
      <c r="B183" s="2"/>
      <c r="C183" s="56"/>
      <c r="D183" s="58"/>
      <c r="E183" s="99"/>
      <c r="F183" s="116"/>
      <c r="G183" s="72"/>
      <c r="H183" s="107"/>
      <c r="I183" s="88"/>
      <c r="J183" s="100"/>
      <c r="K183" s="91"/>
      <c r="L183" s="76"/>
      <c r="M183" s="64"/>
      <c r="N183" s="77"/>
      <c r="O183" s="79"/>
      <c r="P183" s="126"/>
      <c r="Q183" s="80"/>
      <c r="R183" s="81"/>
      <c r="S183" s="80"/>
      <c r="T183" s="101"/>
      <c r="U183" s="90"/>
      <c r="V183" s="37"/>
      <c r="W183" s="135"/>
      <c r="X183" s="135"/>
      <c r="Y183" s="135"/>
      <c r="Z183" s="11"/>
      <c r="AA183" s="11"/>
      <c r="AB183" s="11"/>
    </row>
    <row r="184" spans="1:28" x14ac:dyDescent="0.3">
      <c r="A184" s="11"/>
      <c r="B184" s="2"/>
      <c r="C184" s="56"/>
      <c r="D184" s="58"/>
      <c r="E184" s="99"/>
      <c r="F184" s="116"/>
      <c r="G184" s="72"/>
      <c r="H184" s="107"/>
      <c r="I184" s="88"/>
      <c r="J184" s="100"/>
      <c r="K184" s="91"/>
      <c r="L184" s="76"/>
      <c r="M184" s="64"/>
      <c r="N184" s="77"/>
      <c r="O184" s="79"/>
      <c r="P184" s="126"/>
      <c r="Q184" s="80"/>
      <c r="R184" s="81"/>
      <c r="S184" s="80"/>
      <c r="T184" s="101"/>
      <c r="U184" s="90"/>
      <c r="V184" s="37"/>
      <c r="W184" s="135"/>
      <c r="X184" s="135"/>
      <c r="Y184" s="135"/>
      <c r="Z184" s="11"/>
      <c r="AA184" s="11"/>
      <c r="AB184" s="11"/>
    </row>
    <row r="185" spans="1:28" x14ac:dyDescent="0.3">
      <c r="A185" s="11"/>
      <c r="B185" s="2"/>
      <c r="C185" s="56"/>
      <c r="D185" s="58"/>
      <c r="E185" s="99"/>
      <c r="F185" s="116"/>
      <c r="G185" s="72"/>
      <c r="H185" s="107"/>
      <c r="I185" s="88"/>
      <c r="J185" s="100"/>
      <c r="K185" s="91"/>
      <c r="L185" s="76"/>
      <c r="M185" s="64"/>
      <c r="N185" s="77"/>
      <c r="O185" s="79"/>
      <c r="P185" s="126"/>
      <c r="Q185" s="80"/>
      <c r="R185" s="81"/>
      <c r="S185" s="80"/>
      <c r="T185" s="101"/>
      <c r="U185" s="90"/>
      <c r="V185" s="37"/>
      <c r="W185" s="135"/>
      <c r="X185" s="135"/>
      <c r="Y185" s="135"/>
      <c r="Z185" s="11"/>
      <c r="AA185" s="11"/>
      <c r="AB185" s="11"/>
    </row>
    <row r="186" spans="1:28" x14ac:dyDescent="0.3">
      <c r="A186" s="11"/>
      <c r="B186" s="2"/>
      <c r="C186" s="56"/>
      <c r="D186" s="58"/>
      <c r="E186" s="99"/>
      <c r="F186" s="116"/>
      <c r="G186" s="72"/>
      <c r="H186" s="107"/>
      <c r="I186" s="88"/>
      <c r="J186" s="100"/>
      <c r="K186" s="91"/>
      <c r="L186" s="76"/>
      <c r="M186" s="64"/>
      <c r="N186" s="77"/>
      <c r="O186" s="79"/>
      <c r="P186" s="126"/>
      <c r="Q186" s="80"/>
      <c r="R186" s="81"/>
      <c r="S186" s="80"/>
      <c r="T186" s="101"/>
      <c r="U186" s="90"/>
      <c r="V186" s="37"/>
      <c r="W186" s="135"/>
      <c r="X186" s="135"/>
      <c r="Y186" s="135"/>
      <c r="Z186" s="11"/>
      <c r="AA186" s="11"/>
      <c r="AB186" s="11"/>
    </row>
    <row r="187" spans="1:28" x14ac:dyDescent="0.3">
      <c r="A187" s="11"/>
      <c r="B187" s="2"/>
      <c r="C187" s="56"/>
      <c r="D187" s="58"/>
      <c r="E187" s="99"/>
      <c r="F187" s="116"/>
      <c r="G187" s="72"/>
      <c r="H187" s="107"/>
      <c r="I187" s="88"/>
      <c r="J187" s="100"/>
      <c r="K187" s="91"/>
      <c r="L187" s="76"/>
      <c r="M187" s="64"/>
      <c r="N187" s="77"/>
      <c r="O187" s="79"/>
      <c r="P187" s="126"/>
      <c r="Q187" s="80"/>
      <c r="R187" s="81"/>
      <c r="S187" s="80"/>
      <c r="T187" s="101"/>
      <c r="U187" s="90"/>
      <c r="V187" s="37"/>
      <c r="W187" s="135"/>
      <c r="X187" s="135"/>
      <c r="Y187" s="135"/>
      <c r="Z187" s="11"/>
      <c r="AA187" s="11"/>
      <c r="AB187" s="11"/>
    </row>
    <row r="188" spans="1:28" x14ac:dyDescent="0.3">
      <c r="A188" s="11"/>
      <c r="B188" s="2"/>
      <c r="C188" s="56"/>
      <c r="D188" s="58"/>
      <c r="E188" s="99"/>
      <c r="F188" s="116"/>
      <c r="G188" s="72"/>
      <c r="H188" s="107"/>
      <c r="I188" s="88"/>
      <c r="J188" s="100"/>
      <c r="K188" s="91"/>
      <c r="L188" s="76"/>
      <c r="M188" s="64"/>
      <c r="N188" s="77"/>
      <c r="O188" s="79"/>
      <c r="P188" s="126"/>
      <c r="Q188" s="80"/>
      <c r="R188" s="81"/>
      <c r="S188" s="80"/>
      <c r="T188" s="101"/>
      <c r="U188" s="90"/>
      <c r="V188" s="37"/>
      <c r="W188" s="135"/>
      <c r="X188" s="135"/>
      <c r="Y188" s="135"/>
      <c r="Z188" s="11"/>
      <c r="AA188" s="11"/>
      <c r="AB188" s="11"/>
    </row>
    <row r="189" spans="1:28" x14ac:dyDescent="0.3">
      <c r="A189" s="11"/>
      <c r="B189" s="2"/>
      <c r="C189" s="56"/>
      <c r="D189" s="58"/>
      <c r="E189" s="99"/>
      <c r="F189" s="116"/>
      <c r="G189" s="72"/>
      <c r="H189" s="107"/>
      <c r="I189" s="88"/>
      <c r="J189" s="100"/>
      <c r="K189" s="91"/>
      <c r="L189" s="76"/>
      <c r="M189" s="64"/>
      <c r="N189" s="77"/>
      <c r="O189" s="79"/>
      <c r="P189" s="126"/>
      <c r="Q189" s="80"/>
      <c r="R189" s="81"/>
      <c r="S189" s="80"/>
      <c r="T189" s="101"/>
      <c r="U189" s="90"/>
      <c r="V189" s="37"/>
      <c r="W189" s="135"/>
      <c r="X189" s="135"/>
      <c r="Y189" s="135"/>
      <c r="Z189" s="11"/>
      <c r="AA189" s="11"/>
      <c r="AB189" s="11"/>
    </row>
    <row r="190" spans="1:28" x14ac:dyDescent="0.3">
      <c r="A190" s="11"/>
      <c r="B190" s="2"/>
      <c r="C190" s="56"/>
      <c r="D190" s="58"/>
      <c r="E190" s="99"/>
      <c r="F190" s="116"/>
      <c r="G190" s="72"/>
      <c r="H190" s="107"/>
      <c r="I190" s="88"/>
      <c r="J190" s="100"/>
      <c r="K190" s="91"/>
      <c r="L190" s="76"/>
      <c r="M190" s="64"/>
      <c r="N190" s="77"/>
      <c r="O190" s="79"/>
      <c r="P190" s="126"/>
      <c r="Q190" s="80"/>
      <c r="R190" s="81"/>
      <c r="S190" s="80"/>
      <c r="T190" s="101"/>
      <c r="U190" s="90"/>
      <c r="V190" s="37"/>
      <c r="W190" s="135"/>
      <c r="X190" s="135"/>
      <c r="Y190" s="135"/>
      <c r="Z190" s="11"/>
      <c r="AA190" s="11"/>
      <c r="AB190" s="11"/>
    </row>
    <row r="191" spans="1:28" x14ac:dyDescent="0.3">
      <c r="A191" s="11"/>
      <c r="B191" s="2"/>
      <c r="C191" s="56"/>
      <c r="D191" s="58"/>
      <c r="E191" s="99"/>
      <c r="F191" s="116"/>
      <c r="G191" s="72"/>
      <c r="H191" s="107"/>
      <c r="I191" s="88"/>
      <c r="J191" s="100"/>
      <c r="K191" s="91"/>
      <c r="L191" s="76"/>
      <c r="M191" s="64"/>
      <c r="N191" s="77"/>
      <c r="O191" s="79"/>
      <c r="P191" s="126"/>
      <c r="Q191" s="80"/>
      <c r="R191" s="81"/>
      <c r="S191" s="80"/>
      <c r="T191" s="101"/>
      <c r="U191" s="90"/>
      <c r="V191" s="37"/>
      <c r="W191" s="135"/>
      <c r="X191" s="135"/>
      <c r="Y191" s="135"/>
      <c r="Z191" s="11"/>
      <c r="AA191" s="11"/>
      <c r="AB191" s="11"/>
    </row>
    <row r="192" spans="1:28" x14ac:dyDescent="0.3">
      <c r="A192" s="11"/>
      <c r="B192" s="2"/>
      <c r="C192" s="56"/>
      <c r="D192" s="58"/>
      <c r="E192" s="99"/>
      <c r="F192" s="116"/>
      <c r="G192" s="72"/>
      <c r="H192" s="107"/>
      <c r="I192" s="88"/>
      <c r="J192" s="100"/>
      <c r="K192" s="91"/>
      <c r="L192" s="76"/>
      <c r="M192" s="64"/>
      <c r="N192" s="77"/>
      <c r="O192" s="79"/>
      <c r="P192" s="126"/>
      <c r="Q192" s="80"/>
      <c r="R192" s="81"/>
      <c r="S192" s="80"/>
      <c r="T192" s="101"/>
      <c r="U192" s="90"/>
      <c r="V192" s="37"/>
      <c r="W192" s="135"/>
      <c r="X192" s="135"/>
      <c r="Y192" s="135"/>
      <c r="Z192" s="11"/>
      <c r="AA192" s="11"/>
      <c r="AB192" s="11"/>
    </row>
    <row r="193" spans="1:28" x14ac:dyDescent="0.3">
      <c r="A193" s="11"/>
      <c r="B193" s="2"/>
      <c r="C193" s="56"/>
      <c r="D193" s="58"/>
      <c r="E193" s="99"/>
      <c r="F193" s="116"/>
      <c r="G193" s="72"/>
      <c r="H193" s="107"/>
      <c r="I193" s="88"/>
      <c r="J193" s="100"/>
      <c r="K193" s="91"/>
      <c r="L193" s="76"/>
      <c r="M193" s="64"/>
      <c r="N193" s="77"/>
      <c r="O193" s="79"/>
      <c r="P193" s="126"/>
      <c r="Q193" s="80"/>
      <c r="R193" s="81"/>
      <c r="S193" s="80"/>
      <c r="T193" s="101"/>
      <c r="U193" s="90"/>
      <c r="V193" s="37"/>
      <c r="W193" s="135"/>
      <c r="X193" s="135"/>
      <c r="Y193" s="135"/>
      <c r="Z193" s="11"/>
      <c r="AA193" s="11"/>
      <c r="AB193" s="11"/>
    </row>
    <row r="194" spans="1:28" x14ac:dyDescent="0.3">
      <c r="A194" s="11"/>
      <c r="B194" s="2"/>
      <c r="C194" s="56"/>
      <c r="D194" s="58"/>
      <c r="E194" s="99"/>
      <c r="F194" s="116"/>
      <c r="G194" s="72"/>
      <c r="H194" s="107"/>
      <c r="I194" s="88"/>
      <c r="J194" s="100"/>
      <c r="K194" s="91"/>
      <c r="L194" s="76"/>
      <c r="M194" s="64"/>
      <c r="N194" s="77"/>
      <c r="O194" s="79"/>
      <c r="P194" s="126"/>
      <c r="Q194" s="80"/>
      <c r="R194" s="81"/>
      <c r="S194" s="80"/>
      <c r="T194" s="101"/>
      <c r="U194" s="90"/>
      <c r="V194" s="37"/>
      <c r="W194" s="135"/>
      <c r="X194" s="135"/>
      <c r="Y194" s="135"/>
      <c r="Z194" s="11"/>
      <c r="AA194" s="11"/>
      <c r="AB194" s="11"/>
    </row>
    <row r="195" spans="1:28" x14ac:dyDescent="0.3">
      <c r="A195" s="11"/>
      <c r="B195" s="2"/>
      <c r="C195" s="56"/>
      <c r="D195" s="58"/>
      <c r="E195" s="99"/>
      <c r="F195" s="116"/>
      <c r="G195" s="72"/>
      <c r="H195" s="107"/>
      <c r="I195" s="88"/>
      <c r="J195" s="100"/>
      <c r="K195" s="91"/>
      <c r="L195" s="76"/>
      <c r="M195" s="64"/>
      <c r="N195" s="77"/>
      <c r="O195" s="79"/>
      <c r="P195" s="126"/>
      <c r="Q195" s="80"/>
      <c r="R195" s="81"/>
      <c r="S195" s="80"/>
      <c r="T195" s="101"/>
      <c r="U195" s="90"/>
      <c r="V195" s="37"/>
      <c r="W195" s="135"/>
      <c r="X195" s="135"/>
      <c r="Y195" s="135"/>
      <c r="Z195" s="11"/>
      <c r="AA195" s="11"/>
      <c r="AB195" s="11"/>
    </row>
    <row r="196" spans="1:28" x14ac:dyDescent="0.3">
      <c r="A196" s="11"/>
      <c r="B196" s="2"/>
      <c r="C196" s="56"/>
      <c r="D196" s="58"/>
      <c r="E196" s="99"/>
      <c r="F196" s="116"/>
      <c r="G196" s="72"/>
      <c r="H196" s="107"/>
      <c r="I196" s="88"/>
      <c r="J196" s="100"/>
      <c r="K196" s="91"/>
      <c r="L196" s="76"/>
      <c r="M196" s="64"/>
      <c r="N196" s="77"/>
      <c r="O196" s="79"/>
      <c r="P196" s="126"/>
      <c r="Q196" s="80"/>
      <c r="R196" s="81"/>
      <c r="S196" s="80"/>
      <c r="T196" s="101"/>
      <c r="U196" s="90"/>
      <c r="V196" s="37"/>
      <c r="W196" s="135"/>
      <c r="X196" s="135"/>
      <c r="Y196" s="135"/>
      <c r="Z196" s="11"/>
      <c r="AA196" s="11"/>
      <c r="AB196" s="11"/>
    </row>
    <row r="197" spans="1:28" x14ac:dyDescent="0.3">
      <c r="A197" s="11"/>
      <c r="B197" s="2"/>
      <c r="C197" s="56"/>
      <c r="D197" s="58"/>
      <c r="E197" s="99"/>
      <c r="F197" s="116"/>
      <c r="G197" s="72"/>
      <c r="H197" s="107"/>
      <c r="I197" s="88"/>
      <c r="J197" s="100"/>
      <c r="K197" s="91"/>
      <c r="L197" s="76"/>
      <c r="M197" s="64"/>
      <c r="N197" s="77"/>
      <c r="O197" s="79"/>
      <c r="P197" s="126"/>
      <c r="Q197" s="80"/>
      <c r="R197" s="81"/>
      <c r="S197" s="80"/>
      <c r="T197" s="101"/>
      <c r="U197" s="90"/>
      <c r="V197" s="37"/>
      <c r="W197" s="135"/>
      <c r="X197" s="135"/>
      <c r="Y197" s="135"/>
      <c r="Z197" s="11"/>
      <c r="AA197" s="11"/>
      <c r="AB197" s="11"/>
    </row>
    <row r="198" spans="1:28" x14ac:dyDescent="0.3">
      <c r="A198" s="11"/>
      <c r="B198" s="2"/>
      <c r="C198" s="56"/>
      <c r="D198" s="58"/>
      <c r="E198" s="99"/>
      <c r="F198" s="116"/>
      <c r="G198" s="72"/>
      <c r="H198" s="107"/>
      <c r="I198" s="88"/>
      <c r="J198" s="100"/>
      <c r="K198" s="91"/>
      <c r="L198" s="76"/>
      <c r="M198" s="64"/>
      <c r="N198" s="77"/>
      <c r="O198" s="79"/>
      <c r="P198" s="126"/>
      <c r="Q198" s="80"/>
      <c r="R198" s="81"/>
      <c r="S198" s="80"/>
      <c r="T198" s="101"/>
      <c r="U198" s="90"/>
      <c r="V198" s="37"/>
      <c r="W198" s="135"/>
      <c r="X198" s="135"/>
      <c r="Y198" s="135"/>
      <c r="Z198" s="11"/>
      <c r="AA198" s="11"/>
      <c r="AB198" s="11"/>
    </row>
    <row r="199" spans="1:28" x14ac:dyDescent="0.3">
      <c r="A199" s="11"/>
      <c r="B199" s="2"/>
      <c r="C199" s="56"/>
      <c r="D199" s="58"/>
      <c r="E199" s="99"/>
      <c r="F199" s="116"/>
      <c r="G199" s="72"/>
      <c r="H199" s="107"/>
      <c r="I199" s="88"/>
      <c r="J199" s="100"/>
      <c r="K199" s="91"/>
      <c r="L199" s="76"/>
      <c r="M199" s="64"/>
      <c r="N199" s="77"/>
      <c r="O199" s="79"/>
      <c r="P199" s="126"/>
      <c r="Q199" s="80"/>
      <c r="R199" s="81"/>
      <c r="S199" s="80"/>
      <c r="T199" s="101"/>
      <c r="U199" s="90"/>
      <c r="V199" s="37"/>
      <c r="W199" s="135"/>
      <c r="X199" s="135"/>
      <c r="Y199" s="135"/>
      <c r="Z199" s="11"/>
      <c r="AA199" s="11"/>
      <c r="AB199" s="11"/>
    </row>
    <row r="200" spans="1:28" x14ac:dyDescent="0.3">
      <c r="A200" s="11"/>
      <c r="B200" s="2"/>
      <c r="C200" s="56"/>
      <c r="D200" s="58"/>
      <c r="E200" s="99"/>
      <c r="F200" s="116"/>
      <c r="G200" s="72"/>
      <c r="H200" s="107"/>
      <c r="I200" s="88"/>
      <c r="J200" s="100"/>
      <c r="K200" s="91"/>
      <c r="L200" s="76"/>
      <c r="M200" s="64"/>
      <c r="N200" s="77"/>
      <c r="O200" s="79"/>
      <c r="P200" s="126"/>
      <c r="Q200" s="80"/>
      <c r="R200" s="81"/>
      <c r="S200" s="80"/>
      <c r="T200" s="101"/>
      <c r="U200" s="90"/>
      <c r="V200" s="37"/>
      <c r="W200" s="135"/>
      <c r="X200" s="135"/>
      <c r="Y200" s="135"/>
      <c r="Z200" s="11"/>
      <c r="AA200" s="11"/>
      <c r="AB200" s="11"/>
    </row>
    <row r="201" spans="1:28" x14ac:dyDescent="0.3">
      <c r="A201" s="11"/>
      <c r="B201" s="2"/>
      <c r="C201" s="56"/>
      <c r="D201" s="58"/>
      <c r="E201" s="99"/>
      <c r="F201" s="116"/>
      <c r="G201" s="72"/>
      <c r="H201" s="107"/>
      <c r="I201" s="88"/>
      <c r="J201" s="100"/>
      <c r="K201" s="91"/>
      <c r="L201" s="76"/>
      <c r="M201" s="64"/>
      <c r="N201" s="77"/>
      <c r="O201" s="79"/>
      <c r="P201" s="126"/>
      <c r="Q201" s="80"/>
      <c r="R201" s="81"/>
      <c r="S201" s="80"/>
      <c r="T201" s="101"/>
      <c r="U201" s="90"/>
      <c r="V201" s="37"/>
      <c r="W201" s="135"/>
      <c r="X201" s="135"/>
      <c r="Y201" s="135"/>
      <c r="Z201" s="11"/>
      <c r="AA201" s="11"/>
      <c r="AB201" s="11"/>
    </row>
    <row r="202" spans="1:28" x14ac:dyDescent="0.3">
      <c r="A202" s="11"/>
      <c r="B202" s="2"/>
      <c r="C202" s="56"/>
      <c r="D202" s="58"/>
      <c r="E202" s="99"/>
      <c r="F202" s="116"/>
      <c r="G202" s="72"/>
      <c r="H202" s="107"/>
      <c r="I202" s="88"/>
      <c r="J202" s="100"/>
      <c r="K202" s="91"/>
      <c r="L202" s="76"/>
      <c r="M202" s="64"/>
      <c r="N202" s="77"/>
      <c r="O202" s="79"/>
      <c r="P202" s="126"/>
      <c r="Q202" s="80"/>
      <c r="R202" s="81"/>
      <c r="S202" s="80"/>
      <c r="T202" s="101"/>
      <c r="U202" s="90"/>
      <c r="V202" s="37"/>
      <c r="W202" s="135"/>
      <c r="X202" s="135"/>
      <c r="Y202" s="135"/>
      <c r="Z202" s="11"/>
      <c r="AA202" s="11"/>
      <c r="AB202" s="11"/>
    </row>
    <row r="203" spans="1:28" x14ac:dyDescent="0.3">
      <c r="A203" s="11"/>
      <c r="B203" s="2"/>
      <c r="C203" s="56"/>
      <c r="D203" s="58"/>
      <c r="E203" s="99"/>
      <c r="F203" s="116"/>
      <c r="G203" s="72"/>
      <c r="H203" s="107"/>
      <c r="I203" s="88"/>
      <c r="J203" s="100"/>
      <c r="K203" s="91"/>
      <c r="L203" s="76"/>
      <c r="M203" s="64"/>
      <c r="N203" s="77"/>
      <c r="O203" s="79"/>
      <c r="P203" s="126"/>
      <c r="Q203" s="80"/>
      <c r="R203" s="81"/>
      <c r="S203" s="80"/>
      <c r="T203" s="101"/>
      <c r="U203" s="90"/>
      <c r="V203" s="37"/>
      <c r="W203" s="135"/>
      <c r="X203" s="135"/>
      <c r="Y203" s="135"/>
      <c r="Z203" s="11"/>
      <c r="AA203" s="11"/>
      <c r="AB203" s="11"/>
    </row>
    <row r="204" spans="1:28" x14ac:dyDescent="0.3">
      <c r="A204" s="11"/>
      <c r="B204" s="2"/>
      <c r="C204" s="56"/>
      <c r="D204" s="58"/>
      <c r="E204" s="99"/>
      <c r="F204" s="116"/>
      <c r="G204" s="72"/>
      <c r="H204" s="107"/>
      <c r="I204" s="88"/>
      <c r="J204" s="100"/>
      <c r="K204" s="91"/>
      <c r="L204" s="76"/>
      <c r="M204" s="64"/>
      <c r="N204" s="77"/>
      <c r="O204" s="79"/>
      <c r="P204" s="126"/>
      <c r="Q204" s="80"/>
      <c r="R204" s="81"/>
      <c r="S204" s="80"/>
      <c r="T204" s="101"/>
      <c r="U204" s="90"/>
      <c r="V204" s="37"/>
      <c r="W204" s="135"/>
      <c r="X204" s="135"/>
      <c r="Y204" s="135"/>
      <c r="Z204" s="11"/>
      <c r="AA204" s="11"/>
      <c r="AB204" s="11"/>
    </row>
    <row r="205" spans="1:28" x14ac:dyDescent="0.3">
      <c r="A205" s="11"/>
      <c r="B205" s="2"/>
      <c r="C205" s="56"/>
      <c r="D205" s="58"/>
      <c r="E205" s="99"/>
      <c r="F205" s="116"/>
      <c r="G205" s="72"/>
      <c r="H205" s="107"/>
      <c r="I205" s="88"/>
      <c r="J205" s="100"/>
      <c r="K205" s="91"/>
      <c r="L205" s="76"/>
      <c r="M205" s="64"/>
      <c r="N205" s="77"/>
      <c r="O205" s="79"/>
      <c r="P205" s="126"/>
      <c r="Q205" s="80"/>
      <c r="R205" s="81"/>
      <c r="S205" s="80"/>
      <c r="T205" s="101"/>
      <c r="U205" s="90"/>
      <c r="V205" s="37"/>
      <c r="W205" s="135"/>
      <c r="X205" s="135"/>
      <c r="Y205" s="135"/>
      <c r="Z205" s="11"/>
      <c r="AA205" s="11"/>
      <c r="AB205" s="11"/>
    </row>
    <row r="206" spans="1:28" x14ac:dyDescent="0.3">
      <c r="A206" s="11"/>
      <c r="B206" s="2"/>
      <c r="C206" s="56"/>
      <c r="D206" s="58"/>
      <c r="E206" s="99"/>
      <c r="F206" s="116"/>
      <c r="G206" s="72"/>
      <c r="H206" s="107"/>
      <c r="I206" s="88"/>
      <c r="J206" s="100"/>
      <c r="K206" s="91"/>
      <c r="L206" s="76"/>
      <c r="M206" s="64"/>
      <c r="N206" s="77"/>
      <c r="O206" s="79"/>
      <c r="P206" s="126"/>
      <c r="Q206" s="80"/>
      <c r="R206" s="81"/>
      <c r="S206" s="80"/>
      <c r="T206" s="101"/>
      <c r="U206" s="90"/>
      <c r="V206" s="37"/>
      <c r="W206" s="135"/>
      <c r="X206" s="135"/>
      <c r="Y206" s="135"/>
      <c r="Z206" s="11"/>
      <c r="AA206" s="11"/>
      <c r="AB206" s="11"/>
    </row>
    <row r="207" spans="1:28" x14ac:dyDescent="0.3">
      <c r="A207" s="11"/>
      <c r="B207" s="2"/>
      <c r="C207" s="56"/>
      <c r="D207" s="58"/>
      <c r="E207" s="99"/>
      <c r="F207" s="116"/>
      <c r="G207" s="72"/>
      <c r="H207" s="107"/>
      <c r="I207" s="88"/>
      <c r="J207" s="100"/>
      <c r="K207" s="91"/>
      <c r="L207" s="76"/>
      <c r="M207" s="64"/>
      <c r="N207" s="77"/>
      <c r="O207" s="79"/>
      <c r="P207" s="126"/>
      <c r="Q207" s="80"/>
      <c r="R207" s="81"/>
      <c r="S207" s="80"/>
      <c r="T207" s="101"/>
      <c r="U207" s="90"/>
      <c r="V207" s="37"/>
      <c r="W207" s="135"/>
      <c r="X207" s="135"/>
      <c r="Y207" s="135"/>
      <c r="Z207" s="11"/>
      <c r="AA207" s="11"/>
      <c r="AB207" s="11"/>
    </row>
    <row r="208" spans="1:28" x14ac:dyDescent="0.3">
      <c r="A208" s="11"/>
      <c r="B208" s="2"/>
      <c r="C208" s="56"/>
      <c r="D208" s="58"/>
      <c r="E208" s="99"/>
      <c r="F208" s="116"/>
      <c r="G208" s="72"/>
      <c r="H208" s="107"/>
      <c r="I208" s="88"/>
      <c r="J208" s="100"/>
      <c r="K208" s="91"/>
      <c r="L208" s="76"/>
      <c r="M208" s="64"/>
      <c r="N208" s="77"/>
      <c r="O208" s="79"/>
      <c r="P208" s="126"/>
      <c r="Q208" s="80"/>
      <c r="R208" s="81"/>
      <c r="S208" s="80"/>
      <c r="T208" s="101"/>
      <c r="U208" s="90"/>
      <c r="V208" s="37"/>
      <c r="W208" s="135"/>
      <c r="X208" s="135"/>
      <c r="Y208" s="135"/>
      <c r="Z208" s="11"/>
      <c r="AA208" s="11"/>
      <c r="AB208" s="11"/>
    </row>
    <row r="209" spans="1:28" x14ac:dyDescent="0.3">
      <c r="A209" s="11"/>
      <c r="B209" s="2"/>
      <c r="C209" s="56"/>
      <c r="D209" s="58"/>
      <c r="E209" s="99"/>
      <c r="F209" s="116"/>
      <c r="G209" s="72"/>
      <c r="H209" s="107"/>
      <c r="I209" s="88"/>
      <c r="J209" s="100"/>
      <c r="K209" s="91"/>
      <c r="L209" s="76"/>
      <c r="M209" s="64"/>
      <c r="N209" s="77"/>
      <c r="O209" s="79"/>
      <c r="P209" s="126"/>
      <c r="Q209" s="80"/>
      <c r="R209" s="81"/>
      <c r="S209" s="80"/>
      <c r="T209" s="101"/>
      <c r="U209" s="90"/>
      <c r="V209" s="37"/>
      <c r="W209" s="135"/>
      <c r="X209" s="135"/>
      <c r="Y209" s="135"/>
      <c r="Z209" s="11"/>
      <c r="AA209" s="11"/>
      <c r="AB209" s="11"/>
    </row>
    <row r="210" spans="1:28" x14ac:dyDescent="0.3">
      <c r="A210" s="11"/>
      <c r="B210" s="2"/>
      <c r="C210" s="56"/>
      <c r="D210" s="58"/>
      <c r="E210" s="99"/>
      <c r="F210" s="116"/>
      <c r="G210" s="72"/>
      <c r="H210" s="107"/>
      <c r="I210" s="88"/>
      <c r="J210" s="100"/>
      <c r="K210" s="91"/>
      <c r="L210" s="76"/>
      <c r="M210" s="64"/>
      <c r="N210" s="77"/>
      <c r="O210" s="79"/>
      <c r="P210" s="126"/>
      <c r="Q210" s="80"/>
      <c r="R210" s="81"/>
      <c r="S210" s="80"/>
      <c r="T210" s="101"/>
      <c r="U210" s="90"/>
      <c r="V210" s="37"/>
      <c r="W210" s="135"/>
      <c r="X210" s="135"/>
      <c r="Y210" s="135"/>
      <c r="Z210" s="11"/>
      <c r="AA210" s="11"/>
      <c r="AB210" s="11"/>
    </row>
    <row r="211" spans="1:28" x14ac:dyDescent="0.3">
      <c r="A211" s="11"/>
      <c r="B211" s="2"/>
      <c r="C211" s="56"/>
      <c r="D211" s="58"/>
      <c r="E211" s="99"/>
      <c r="F211" s="116"/>
      <c r="G211" s="72"/>
      <c r="H211" s="107"/>
      <c r="I211" s="88"/>
      <c r="J211" s="100"/>
      <c r="K211" s="91"/>
      <c r="L211" s="76"/>
      <c r="M211" s="64"/>
      <c r="N211" s="77"/>
      <c r="O211" s="79"/>
      <c r="P211" s="126"/>
      <c r="Q211" s="80"/>
      <c r="R211" s="81"/>
      <c r="S211" s="80"/>
      <c r="T211" s="101"/>
      <c r="U211" s="90"/>
      <c r="V211" s="37"/>
      <c r="W211" s="135"/>
      <c r="X211" s="135"/>
      <c r="Y211" s="135"/>
      <c r="Z211" s="11"/>
      <c r="AA211" s="11"/>
      <c r="AB211" s="11"/>
    </row>
    <row r="212" spans="1:28" x14ac:dyDescent="0.3">
      <c r="A212" s="11"/>
      <c r="B212" s="2"/>
      <c r="C212" s="56"/>
      <c r="D212" s="58"/>
      <c r="E212" s="99"/>
      <c r="F212" s="116"/>
      <c r="G212" s="72"/>
      <c r="H212" s="107"/>
      <c r="I212" s="88"/>
      <c r="J212" s="100"/>
      <c r="K212" s="91"/>
      <c r="L212" s="76"/>
      <c r="M212" s="64"/>
      <c r="N212" s="77"/>
      <c r="O212" s="79"/>
      <c r="P212" s="126"/>
      <c r="Q212" s="80"/>
      <c r="R212" s="81"/>
      <c r="S212" s="80"/>
      <c r="T212" s="101"/>
      <c r="U212" s="90"/>
      <c r="V212" s="37"/>
      <c r="W212" s="135"/>
      <c r="X212" s="135"/>
      <c r="Y212" s="135"/>
      <c r="Z212" s="11"/>
      <c r="AA212" s="11"/>
      <c r="AB212" s="11"/>
    </row>
    <row r="213" spans="1:28" x14ac:dyDescent="0.3">
      <c r="A213" s="11"/>
      <c r="B213" s="2"/>
      <c r="C213" s="56"/>
      <c r="D213" s="58"/>
      <c r="E213" s="99"/>
      <c r="F213" s="116"/>
      <c r="G213" s="72"/>
      <c r="H213" s="107"/>
      <c r="I213" s="88"/>
      <c r="J213" s="100"/>
      <c r="K213" s="91"/>
      <c r="L213" s="76"/>
      <c r="M213" s="64"/>
      <c r="N213" s="77"/>
      <c r="O213" s="79"/>
      <c r="P213" s="126"/>
      <c r="Q213" s="80"/>
      <c r="R213" s="81"/>
      <c r="S213" s="80"/>
      <c r="T213" s="101"/>
      <c r="U213" s="90"/>
      <c r="V213" s="37"/>
      <c r="W213" s="135"/>
      <c r="X213" s="135"/>
      <c r="Y213" s="135"/>
      <c r="Z213" s="11"/>
      <c r="AA213" s="11"/>
      <c r="AB213" s="11"/>
    </row>
    <row r="214" spans="1:28" x14ac:dyDescent="0.3">
      <c r="A214" s="11"/>
      <c r="B214" s="2"/>
      <c r="C214" s="56"/>
      <c r="D214" s="58"/>
      <c r="E214" s="99"/>
      <c r="F214" s="116"/>
      <c r="G214" s="72"/>
      <c r="H214" s="107"/>
      <c r="I214" s="88"/>
      <c r="J214" s="100"/>
      <c r="K214" s="91"/>
      <c r="L214" s="76"/>
      <c r="M214" s="64"/>
      <c r="N214" s="77"/>
      <c r="O214" s="79"/>
      <c r="P214" s="126"/>
      <c r="Q214" s="80"/>
      <c r="R214" s="81"/>
      <c r="S214" s="80"/>
      <c r="T214" s="101"/>
      <c r="U214" s="90"/>
      <c r="V214" s="37"/>
      <c r="W214" s="135"/>
      <c r="X214" s="135"/>
      <c r="Y214" s="135"/>
      <c r="Z214" s="11"/>
      <c r="AA214" s="11"/>
      <c r="AB214" s="11"/>
    </row>
    <row r="215" spans="1:28" x14ac:dyDescent="0.3">
      <c r="A215" s="11"/>
      <c r="B215" s="2"/>
      <c r="C215" s="56"/>
      <c r="D215" s="58"/>
      <c r="E215" s="99"/>
      <c r="F215" s="116"/>
      <c r="G215" s="72"/>
      <c r="H215" s="107"/>
      <c r="I215" s="88"/>
      <c r="J215" s="100"/>
      <c r="K215" s="91"/>
      <c r="L215" s="76"/>
      <c r="M215" s="64"/>
      <c r="N215" s="77"/>
      <c r="O215" s="79"/>
      <c r="P215" s="126"/>
      <c r="Q215" s="80"/>
      <c r="R215" s="81"/>
      <c r="S215" s="80"/>
      <c r="T215" s="101"/>
      <c r="U215" s="90"/>
      <c r="V215" s="37"/>
      <c r="W215" s="135"/>
      <c r="X215" s="135"/>
      <c r="Y215" s="135"/>
      <c r="Z215" s="11"/>
      <c r="AA215" s="11"/>
      <c r="AB215" s="11"/>
    </row>
    <row r="216" spans="1:28" x14ac:dyDescent="0.3">
      <c r="A216" s="11"/>
      <c r="B216" s="2"/>
      <c r="C216" s="56"/>
      <c r="D216" s="58"/>
      <c r="E216" s="99"/>
      <c r="F216" s="116"/>
      <c r="G216" s="72"/>
      <c r="H216" s="107"/>
      <c r="I216" s="88"/>
      <c r="J216" s="100"/>
      <c r="K216" s="91"/>
      <c r="L216" s="76"/>
      <c r="M216" s="64"/>
      <c r="N216" s="77"/>
      <c r="O216" s="79"/>
      <c r="P216" s="126"/>
      <c r="Q216" s="80"/>
      <c r="R216" s="81"/>
      <c r="S216" s="80"/>
      <c r="T216" s="101"/>
      <c r="U216" s="90"/>
      <c r="V216" s="37"/>
      <c r="W216" s="135"/>
      <c r="X216" s="135"/>
      <c r="Y216" s="135"/>
      <c r="Z216" s="11"/>
      <c r="AA216" s="11"/>
      <c r="AB216" s="11"/>
    </row>
    <row r="217" spans="1:28" x14ac:dyDescent="0.3">
      <c r="A217" s="11"/>
      <c r="B217" s="2"/>
      <c r="C217" s="56"/>
      <c r="D217" s="58"/>
      <c r="E217" s="99"/>
      <c r="F217" s="116"/>
      <c r="G217" s="72"/>
      <c r="H217" s="107"/>
      <c r="I217" s="88"/>
      <c r="J217" s="100"/>
      <c r="K217" s="91"/>
      <c r="L217" s="76"/>
      <c r="M217" s="64"/>
      <c r="N217" s="77"/>
      <c r="O217" s="79"/>
      <c r="P217" s="126"/>
      <c r="Q217" s="80"/>
      <c r="R217" s="81"/>
      <c r="S217" s="80"/>
      <c r="T217" s="101"/>
      <c r="U217" s="90"/>
      <c r="V217" s="37"/>
      <c r="W217" s="135"/>
      <c r="X217" s="135"/>
      <c r="Y217" s="135"/>
      <c r="Z217" s="11"/>
      <c r="AA217" s="11"/>
      <c r="AB217" s="11"/>
    </row>
    <row r="218" spans="1:28" x14ac:dyDescent="0.3">
      <c r="A218" s="11"/>
      <c r="B218" s="2"/>
      <c r="C218" s="56"/>
      <c r="D218" s="58"/>
      <c r="E218" s="99"/>
      <c r="F218" s="116"/>
      <c r="G218" s="72"/>
      <c r="H218" s="107"/>
      <c r="I218" s="88"/>
      <c r="J218" s="100"/>
      <c r="K218" s="91"/>
      <c r="L218" s="76"/>
      <c r="M218" s="64"/>
      <c r="N218" s="77"/>
      <c r="O218" s="79"/>
      <c r="P218" s="126"/>
      <c r="Q218" s="80"/>
      <c r="R218" s="81"/>
      <c r="S218" s="80"/>
      <c r="T218" s="101"/>
      <c r="U218" s="90"/>
      <c r="V218" s="37"/>
      <c r="W218" s="135"/>
      <c r="X218" s="135"/>
      <c r="Y218" s="135"/>
      <c r="Z218" s="11"/>
      <c r="AA218" s="11"/>
      <c r="AB218" s="11"/>
    </row>
    <row r="219" spans="1:28" x14ac:dyDescent="0.3">
      <c r="A219" s="11"/>
      <c r="B219" s="2"/>
      <c r="C219" s="56"/>
      <c r="D219" s="58"/>
      <c r="E219" s="99"/>
      <c r="F219" s="116"/>
      <c r="G219" s="72"/>
      <c r="H219" s="107"/>
      <c r="I219" s="88"/>
      <c r="J219" s="100"/>
      <c r="K219" s="91"/>
      <c r="L219" s="76"/>
      <c r="M219" s="64"/>
      <c r="N219" s="77"/>
      <c r="O219" s="79"/>
      <c r="P219" s="126"/>
      <c r="Q219" s="80"/>
      <c r="R219" s="81"/>
      <c r="S219" s="80"/>
      <c r="T219" s="101"/>
      <c r="U219" s="90"/>
      <c r="V219" s="37"/>
      <c r="W219" s="135"/>
      <c r="X219" s="135"/>
      <c r="Y219" s="135"/>
      <c r="Z219" s="11"/>
      <c r="AA219" s="11"/>
      <c r="AB219" s="11"/>
    </row>
    <row r="220" spans="1:28" x14ac:dyDescent="0.3">
      <c r="A220" s="11"/>
      <c r="B220" s="2"/>
      <c r="C220" s="56"/>
      <c r="D220" s="58"/>
      <c r="E220" s="99"/>
      <c r="F220" s="116"/>
      <c r="G220" s="72"/>
      <c r="H220" s="107"/>
      <c r="I220" s="88"/>
      <c r="J220" s="100"/>
      <c r="K220" s="91"/>
      <c r="L220" s="76"/>
      <c r="M220" s="64"/>
      <c r="N220" s="77"/>
      <c r="O220" s="79"/>
      <c r="P220" s="126"/>
      <c r="Q220" s="80"/>
      <c r="R220" s="81"/>
      <c r="S220" s="80"/>
      <c r="T220" s="101"/>
      <c r="U220" s="90"/>
      <c r="V220" s="37"/>
      <c r="W220" s="135"/>
      <c r="X220" s="135"/>
      <c r="Y220" s="135"/>
      <c r="Z220" s="11"/>
      <c r="AA220" s="11"/>
      <c r="AB220" s="11"/>
    </row>
    <row r="221" spans="1:28" x14ac:dyDescent="0.3">
      <c r="A221" s="11"/>
      <c r="B221" s="2"/>
      <c r="C221" s="56"/>
      <c r="D221" s="58"/>
      <c r="E221" s="99"/>
      <c r="F221" s="116"/>
      <c r="G221" s="72"/>
      <c r="H221" s="107"/>
      <c r="I221" s="88"/>
      <c r="J221" s="100"/>
      <c r="K221" s="91"/>
      <c r="L221" s="76"/>
      <c r="M221" s="64"/>
      <c r="N221" s="77"/>
      <c r="O221" s="79"/>
      <c r="P221" s="126"/>
      <c r="Q221" s="80"/>
      <c r="R221" s="81"/>
      <c r="S221" s="80"/>
      <c r="T221" s="101"/>
      <c r="U221" s="90"/>
      <c r="V221" s="37"/>
      <c r="W221" s="135"/>
      <c r="X221" s="135"/>
      <c r="Y221" s="135"/>
      <c r="Z221" s="11"/>
      <c r="AA221" s="11"/>
      <c r="AB221" s="11"/>
    </row>
    <row r="222" spans="1:28" x14ac:dyDescent="0.3">
      <c r="A222" s="11"/>
      <c r="B222" s="2"/>
      <c r="C222" s="56"/>
      <c r="D222" s="58"/>
      <c r="E222" s="99"/>
      <c r="F222" s="116"/>
      <c r="G222" s="72"/>
      <c r="H222" s="107"/>
      <c r="I222" s="88"/>
      <c r="J222" s="100"/>
      <c r="K222" s="91"/>
      <c r="L222" s="76"/>
      <c r="M222" s="64"/>
      <c r="N222" s="77"/>
      <c r="O222" s="79"/>
      <c r="P222" s="126"/>
      <c r="Q222" s="80"/>
      <c r="R222" s="81"/>
      <c r="S222" s="80"/>
      <c r="T222" s="101"/>
      <c r="U222" s="90"/>
      <c r="V222" s="37"/>
      <c r="W222" s="135"/>
      <c r="X222" s="135"/>
      <c r="Y222" s="135"/>
      <c r="Z222" s="11"/>
      <c r="AA222" s="11"/>
      <c r="AB222" s="11"/>
    </row>
    <row r="223" spans="1:28" x14ac:dyDescent="0.3">
      <c r="A223" s="11"/>
      <c r="B223" s="2"/>
      <c r="C223" s="56"/>
      <c r="D223" s="58"/>
      <c r="E223" s="99"/>
      <c r="F223" s="116"/>
      <c r="G223" s="72"/>
      <c r="H223" s="107"/>
      <c r="I223" s="88"/>
      <c r="J223" s="100"/>
      <c r="K223" s="91"/>
      <c r="L223" s="76"/>
      <c r="M223" s="64"/>
      <c r="N223" s="77"/>
      <c r="O223" s="79"/>
      <c r="P223" s="126"/>
      <c r="Q223" s="80"/>
      <c r="R223" s="81"/>
      <c r="S223" s="80"/>
      <c r="T223" s="101"/>
      <c r="U223" s="90"/>
      <c r="V223" s="37"/>
      <c r="W223" s="135"/>
      <c r="X223" s="135"/>
      <c r="Y223" s="135"/>
      <c r="Z223" s="11"/>
      <c r="AA223" s="11"/>
      <c r="AB223" s="11"/>
    </row>
    <row r="224" spans="1:28" x14ac:dyDescent="0.3">
      <c r="A224" s="11"/>
      <c r="B224" s="2"/>
      <c r="C224" s="56"/>
      <c r="D224" s="58"/>
      <c r="E224" s="99"/>
      <c r="F224" s="116"/>
      <c r="G224" s="72"/>
      <c r="H224" s="107"/>
      <c r="I224" s="88"/>
      <c r="J224" s="100"/>
      <c r="K224" s="91"/>
      <c r="L224" s="76"/>
      <c r="M224" s="64"/>
      <c r="N224" s="77"/>
      <c r="O224" s="79"/>
      <c r="P224" s="126"/>
      <c r="Q224" s="80"/>
      <c r="R224" s="81"/>
      <c r="S224" s="80"/>
      <c r="T224" s="101"/>
      <c r="U224" s="90"/>
      <c r="V224" s="37"/>
      <c r="W224" s="135"/>
      <c r="X224" s="135"/>
      <c r="Y224" s="135"/>
      <c r="Z224" s="11"/>
      <c r="AA224" s="11"/>
      <c r="AB224" s="11"/>
    </row>
    <row r="225" spans="1:28" x14ac:dyDescent="0.3">
      <c r="A225" s="11"/>
      <c r="B225" s="2"/>
      <c r="C225" s="56"/>
      <c r="D225" s="58"/>
      <c r="E225" s="99"/>
      <c r="F225" s="116"/>
      <c r="G225" s="72"/>
      <c r="H225" s="107"/>
      <c r="I225" s="88"/>
      <c r="J225" s="100"/>
      <c r="K225" s="91"/>
      <c r="L225" s="76"/>
      <c r="M225" s="64"/>
      <c r="N225" s="77"/>
      <c r="O225" s="79"/>
      <c r="P225" s="126"/>
      <c r="Q225" s="80"/>
      <c r="R225" s="81"/>
      <c r="S225" s="80"/>
      <c r="T225" s="101"/>
      <c r="U225" s="90"/>
      <c r="V225" s="37"/>
      <c r="W225" s="135"/>
      <c r="X225" s="135"/>
      <c r="Y225" s="135"/>
      <c r="Z225" s="11"/>
      <c r="AA225" s="11"/>
      <c r="AB225" s="11"/>
    </row>
    <row r="226" spans="1:28" x14ac:dyDescent="0.3">
      <c r="A226" s="11"/>
      <c r="B226" s="2"/>
      <c r="C226" s="56"/>
      <c r="D226" s="58"/>
      <c r="E226" s="99"/>
      <c r="F226" s="116"/>
      <c r="G226" s="72"/>
      <c r="H226" s="107"/>
      <c r="I226" s="88"/>
      <c r="J226" s="100"/>
      <c r="K226" s="91"/>
      <c r="L226" s="76"/>
      <c r="M226" s="64"/>
      <c r="N226" s="77"/>
      <c r="O226" s="79"/>
      <c r="P226" s="126"/>
      <c r="Q226" s="80"/>
      <c r="R226" s="81"/>
      <c r="S226" s="80"/>
      <c r="T226" s="101"/>
      <c r="U226" s="90"/>
      <c r="V226" s="37"/>
      <c r="W226" s="135"/>
      <c r="X226" s="135"/>
      <c r="Y226" s="135"/>
      <c r="Z226" s="11"/>
      <c r="AA226" s="11"/>
      <c r="AB226" s="11"/>
    </row>
    <row r="227" spans="1:28" x14ac:dyDescent="0.3">
      <c r="A227" s="11"/>
      <c r="B227" s="2"/>
      <c r="C227" s="56"/>
      <c r="D227" s="58"/>
      <c r="E227" s="99"/>
      <c r="F227" s="116"/>
      <c r="G227" s="72"/>
      <c r="H227" s="107"/>
      <c r="I227" s="88"/>
      <c r="J227" s="100"/>
      <c r="K227" s="91"/>
      <c r="L227" s="76"/>
      <c r="M227" s="64"/>
      <c r="N227" s="77"/>
      <c r="O227" s="79"/>
      <c r="P227" s="126"/>
      <c r="Q227" s="80"/>
      <c r="R227" s="81"/>
      <c r="S227" s="80"/>
      <c r="T227" s="101"/>
      <c r="U227" s="90"/>
      <c r="V227" s="37"/>
      <c r="W227" s="135"/>
      <c r="X227" s="135"/>
      <c r="Y227" s="135"/>
      <c r="Z227" s="11"/>
      <c r="AA227" s="11"/>
      <c r="AB227" s="11"/>
    </row>
    <row r="228" spans="1:28" x14ac:dyDescent="0.3">
      <c r="A228" s="11"/>
      <c r="B228" s="2"/>
      <c r="C228" s="56"/>
      <c r="D228" s="58"/>
      <c r="E228" s="99"/>
      <c r="F228" s="116"/>
      <c r="G228" s="72"/>
      <c r="H228" s="107"/>
      <c r="I228" s="88"/>
      <c r="J228" s="100"/>
      <c r="K228" s="91"/>
      <c r="L228" s="76"/>
      <c r="M228" s="64"/>
      <c r="N228" s="77"/>
      <c r="O228" s="79"/>
      <c r="P228" s="126"/>
      <c r="Q228" s="80"/>
      <c r="R228" s="81"/>
      <c r="S228" s="80"/>
      <c r="T228" s="101"/>
      <c r="U228" s="90"/>
      <c r="V228" s="37"/>
      <c r="W228" s="135"/>
      <c r="X228" s="135"/>
      <c r="Y228" s="135"/>
      <c r="Z228" s="11"/>
      <c r="AA228" s="11"/>
      <c r="AB228" s="11"/>
    </row>
    <row r="229" spans="1:28" ht="15" thickBot="1" x14ac:dyDescent="0.35">
      <c r="A229" s="11"/>
      <c r="B229" s="2"/>
      <c r="C229" s="56"/>
      <c r="D229" s="58"/>
      <c r="E229" s="99"/>
      <c r="F229" s="116"/>
      <c r="G229" s="88" t="str">
        <f>IF(C229="","","/")</f>
        <v/>
      </c>
      <c r="H229" s="107"/>
      <c r="I229" s="88" t="str">
        <f>IF(C229="","","/")</f>
        <v/>
      </c>
      <c r="J229" s="100" t="str">
        <f>IF(C229="","",J150)</f>
        <v/>
      </c>
      <c r="K229" s="91"/>
      <c r="L229" s="76"/>
      <c r="M229" s="64"/>
      <c r="N229" s="77"/>
      <c r="O229" s="79"/>
      <c r="P229" s="124"/>
      <c r="Q229" s="105" t="str">
        <f>IF(C229="","","/")</f>
        <v/>
      </c>
      <c r="R229" s="218"/>
      <c r="S229" s="105" t="str">
        <f>IF(C229="","","/")</f>
        <v/>
      </c>
      <c r="T229" s="104"/>
      <c r="U229" s="217"/>
      <c r="V229" s="37" t="str">
        <f>TEXT(F229,"ddmmyyyy")</f>
        <v>00011900</v>
      </c>
      <c r="W229" s="135" t="str">
        <f>IF(V229/1000000 &lt;1,"",LEFT(V229,2))</f>
        <v/>
      </c>
      <c r="X229" s="135" t="str">
        <f>IF(W229="","",MID(V229,3,2))</f>
        <v/>
      </c>
      <c r="Y229" s="135" t="str">
        <f>IF(W229="","",RIGHT(V229, 4))</f>
        <v/>
      </c>
      <c r="Z229" s="11"/>
      <c r="AA229" s="11"/>
      <c r="AB229" s="11"/>
    </row>
    <row r="230" spans="1:28" ht="15" thickBot="1" x14ac:dyDescent="0.35">
      <c r="A230" s="11"/>
      <c r="B230" s="2"/>
      <c r="C230" s="53"/>
      <c r="D230" s="53"/>
      <c r="E230" s="64"/>
      <c r="F230" s="122"/>
      <c r="G230" s="64"/>
      <c r="H230" s="64"/>
      <c r="I230" s="64"/>
      <c r="J230" s="64"/>
      <c r="K230" s="64"/>
      <c r="L230" s="64"/>
      <c r="M230" s="64"/>
      <c r="N230" s="308" t="s">
        <v>15</v>
      </c>
      <c r="O230" s="308"/>
      <c r="P230" s="219"/>
      <c r="Q230" s="220"/>
      <c r="R230" s="220"/>
      <c r="S230" s="220"/>
      <c r="T230" s="306">
        <f>SUM(U14:U229)</f>
        <v>0</v>
      </c>
      <c r="U230" s="307"/>
      <c r="V230" s="136"/>
      <c r="W230" s="137"/>
      <c r="X230" s="137"/>
      <c r="Y230" s="137"/>
      <c r="Z230" s="11"/>
      <c r="AA230" s="11"/>
      <c r="AB230" s="11"/>
    </row>
    <row r="231" spans="1:28" x14ac:dyDescent="0.3">
      <c r="A231" s="11"/>
      <c r="B231" s="2"/>
      <c r="C231" s="53"/>
      <c r="D231" s="53"/>
      <c r="E231" s="64"/>
      <c r="F231" s="122"/>
      <c r="G231" s="64"/>
      <c r="H231" s="64"/>
      <c r="I231" s="64"/>
      <c r="J231" s="64"/>
      <c r="K231" s="64"/>
      <c r="L231" s="64"/>
      <c r="M231" s="64"/>
      <c r="N231" s="65"/>
      <c r="O231" s="65"/>
      <c r="P231" s="122"/>
      <c r="Q231" s="66"/>
      <c r="R231" s="66"/>
      <c r="S231" s="66"/>
      <c r="T231" s="66"/>
      <c r="U231" s="65"/>
      <c r="V231" s="2"/>
      <c r="W231" s="11"/>
      <c r="X231" s="11"/>
      <c r="Y231" s="11"/>
      <c r="Z231" s="11"/>
      <c r="AA231" s="11"/>
      <c r="AB231" s="11"/>
    </row>
    <row r="232" spans="1:28" x14ac:dyDescent="0.3">
      <c r="A232" s="11"/>
      <c r="B232" s="11"/>
      <c r="C232" s="52"/>
      <c r="D232" s="52"/>
      <c r="E232" s="61"/>
      <c r="F232" s="121"/>
      <c r="G232" s="61"/>
      <c r="H232" s="61"/>
      <c r="I232" s="61"/>
      <c r="J232" s="61"/>
      <c r="K232" s="61"/>
      <c r="L232" s="61"/>
      <c r="M232" s="61"/>
      <c r="N232" s="62"/>
      <c r="O232" s="62"/>
      <c r="P232" s="121"/>
      <c r="Q232" s="63"/>
      <c r="R232" s="63"/>
      <c r="S232" s="63"/>
      <c r="T232" s="63"/>
      <c r="U232" s="62"/>
      <c r="V232" s="11"/>
      <c r="W232" s="11"/>
      <c r="X232" s="11"/>
      <c r="Y232" s="11"/>
      <c r="Z232" s="11"/>
      <c r="AA232" s="11"/>
      <c r="AB232" s="11"/>
    </row>
    <row r="233" spans="1:28" x14ac:dyDescent="0.3">
      <c r="A233" s="11"/>
      <c r="B233" s="11"/>
      <c r="C233" s="52"/>
      <c r="D233" s="52"/>
      <c r="E233" s="61"/>
      <c r="F233" s="121"/>
      <c r="G233" s="61"/>
      <c r="H233" s="61"/>
      <c r="I233" s="61"/>
      <c r="J233" s="61"/>
      <c r="K233" s="61"/>
      <c r="L233" s="61"/>
      <c r="M233" s="61"/>
      <c r="N233" s="62"/>
      <c r="O233" s="62"/>
      <c r="P233" s="121"/>
      <c r="Q233" s="63"/>
      <c r="R233" s="63"/>
      <c r="S233" s="63"/>
      <c r="T233" s="63"/>
      <c r="U233" s="62"/>
      <c r="V233" s="11"/>
      <c r="W233" s="11"/>
      <c r="X233" s="11"/>
      <c r="Y233" s="11"/>
      <c r="Z233" s="11"/>
      <c r="AA233" s="11"/>
      <c r="AB233" s="11"/>
    </row>
    <row r="234" spans="1:28" x14ac:dyDescent="0.3">
      <c r="A234" s="11"/>
      <c r="B234" s="11"/>
      <c r="C234" s="52"/>
      <c r="D234" s="52"/>
      <c r="E234" s="61"/>
      <c r="F234" s="121"/>
      <c r="G234" s="61"/>
      <c r="H234" s="61"/>
      <c r="I234" s="61"/>
      <c r="J234" s="61"/>
      <c r="K234" s="61"/>
      <c r="L234" s="61"/>
      <c r="M234" s="61"/>
      <c r="N234" s="62"/>
      <c r="O234" s="62"/>
      <c r="P234" s="121"/>
      <c r="Q234" s="63"/>
      <c r="R234" s="63"/>
      <c r="S234" s="63"/>
      <c r="T234" s="63"/>
      <c r="U234" s="62"/>
      <c r="V234" s="11"/>
      <c r="W234" s="11"/>
      <c r="X234" s="11"/>
      <c r="Y234" s="11"/>
      <c r="Z234" s="11"/>
      <c r="AA234" s="11"/>
      <c r="AB234" s="11"/>
    </row>
    <row r="235" spans="1:28" x14ac:dyDescent="0.3">
      <c r="A235" s="11"/>
      <c r="B235" s="11"/>
      <c r="C235" s="52"/>
      <c r="D235" s="52"/>
      <c r="E235" s="61"/>
      <c r="F235" s="121"/>
      <c r="G235" s="61"/>
      <c r="H235" s="61"/>
      <c r="I235" s="61"/>
      <c r="J235" s="61"/>
      <c r="K235" s="61"/>
      <c r="L235" s="61"/>
      <c r="M235" s="61"/>
      <c r="N235" s="62"/>
      <c r="O235" s="62"/>
      <c r="P235" s="121"/>
      <c r="Q235" s="63"/>
      <c r="R235" s="63"/>
      <c r="S235" s="63"/>
      <c r="T235" s="63"/>
      <c r="U235" s="62"/>
      <c r="V235" s="11"/>
      <c r="W235" s="11"/>
      <c r="X235" s="11"/>
      <c r="Y235" s="11"/>
      <c r="Z235" s="11"/>
      <c r="AA235" s="11"/>
      <c r="AB235" s="11"/>
    </row>
    <row r="236" spans="1:28" x14ac:dyDescent="0.3">
      <c r="A236" s="11"/>
      <c r="B236" s="11"/>
      <c r="C236" s="52"/>
      <c r="D236" s="52"/>
      <c r="E236" s="61"/>
      <c r="F236" s="121"/>
      <c r="G236" s="61"/>
      <c r="H236" s="61"/>
      <c r="I236" s="61"/>
      <c r="J236" s="61"/>
      <c r="K236" s="61"/>
      <c r="L236" s="61"/>
      <c r="M236" s="61"/>
      <c r="N236" s="62"/>
      <c r="O236" s="62"/>
      <c r="P236" s="121"/>
      <c r="Q236" s="63"/>
      <c r="R236" s="63"/>
      <c r="S236" s="63"/>
      <c r="T236" s="63"/>
      <c r="U236" s="62"/>
      <c r="V236" s="11"/>
      <c r="W236" s="11"/>
      <c r="X236" s="11"/>
      <c r="Y236" s="11"/>
      <c r="Z236" s="11"/>
      <c r="AA236" s="11"/>
      <c r="AB236" s="11"/>
    </row>
    <row r="237" spans="1:28" x14ac:dyDescent="0.3">
      <c r="A237" s="11"/>
      <c r="B237" s="11"/>
      <c r="C237" s="52"/>
      <c r="D237" s="52"/>
      <c r="E237" s="61"/>
      <c r="F237" s="121"/>
      <c r="G237" s="61"/>
      <c r="H237" s="61"/>
      <c r="I237" s="61"/>
      <c r="J237" s="61"/>
      <c r="K237" s="61"/>
      <c r="L237" s="61"/>
      <c r="M237" s="61"/>
      <c r="N237" s="62"/>
      <c r="O237" s="62"/>
      <c r="P237" s="121"/>
      <c r="Q237" s="63"/>
      <c r="R237" s="63"/>
      <c r="S237" s="63"/>
      <c r="T237" s="63"/>
      <c r="U237" s="62"/>
      <c r="V237" s="11"/>
      <c r="W237" s="11"/>
      <c r="X237" s="11"/>
      <c r="Y237" s="11"/>
      <c r="Z237" s="11"/>
      <c r="AA237" s="11"/>
      <c r="AB237" s="11"/>
    </row>
    <row r="238" spans="1:28" x14ac:dyDescent="0.3">
      <c r="A238" s="11"/>
      <c r="B238" s="11"/>
      <c r="C238" s="52"/>
      <c r="D238" s="52"/>
      <c r="E238" s="61"/>
      <c r="F238" s="121"/>
      <c r="G238" s="61"/>
      <c r="H238" s="61"/>
      <c r="I238" s="61"/>
      <c r="J238" s="61"/>
      <c r="K238" s="61"/>
      <c r="L238" s="61"/>
      <c r="M238" s="61"/>
      <c r="N238" s="62"/>
      <c r="O238" s="62"/>
      <c r="P238" s="121"/>
      <c r="Q238" s="63"/>
      <c r="R238" s="63"/>
      <c r="S238" s="63"/>
      <c r="T238" s="63"/>
      <c r="U238" s="62"/>
      <c r="V238" s="11"/>
      <c r="W238" s="11"/>
      <c r="X238" s="11"/>
      <c r="Y238" s="11"/>
      <c r="Z238" s="11"/>
      <c r="AA238" s="11"/>
      <c r="AB238" s="11"/>
    </row>
    <row r="239" spans="1:28" x14ac:dyDescent="0.3">
      <c r="A239" s="11"/>
      <c r="B239" s="11"/>
      <c r="C239" s="52"/>
      <c r="D239" s="52"/>
      <c r="E239" s="61"/>
      <c r="F239" s="121"/>
      <c r="G239" s="61"/>
      <c r="H239" s="61"/>
      <c r="I239" s="61"/>
      <c r="J239" s="61"/>
      <c r="K239" s="61"/>
      <c r="L239" s="61"/>
      <c r="M239" s="61"/>
      <c r="N239" s="62"/>
      <c r="O239" s="62"/>
      <c r="P239" s="121"/>
      <c r="Q239" s="63"/>
      <c r="R239" s="63"/>
      <c r="S239" s="63"/>
      <c r="T239" s="63"/>
      <c r="U239" s="62"/>
      <c r="V239" s="11"/>
      <c r="W239" s="11"/>
      <c r="X239" s="11"/>
      <c r="Y239" s="11"/>
      <c r="Z239" s="11"/>
      <c r="AA239" s="11"/>
      <c r="AB239" s="11"/>
    </row>
    <row r="240" spans="1:28" x14ac:dyDescent="0.3">
      <c r="A240" s="11"/>
      <c r="B240" s="11"/>
      <c r="C240" s="52"/>
      <c r="D240" s="52"/>
      <c r="E240" s="61"/>
      <c r="F240" s="121"/>
      <c r="G240" s="61"/>
      <c r="H240" s="61"/>
      <c r="I240" s="61"/>
      <c r="J240" s="61"/>
      <c r="K240" s="61"/>
      <c r="L240" s="61"/>
      <c r="M240" s="61"/>
      <c r="N240" s="62"/>
      <c r="O240" s="62"/>
      <c r="P240" s="121"/>
      <c r="Q240" s="63"/>
      <c r="R240" s="63"/>
      <c r="S240" s="63"/>
      <c r="T240" s="63"/>
      <c r="U240" s="62"/>
      <c r="V240" s="11"/>
      <c r="W240" s="11"/>
      <c r="X240" s="11"/>
      <c r="Y240" s="11"/>
      <c r="Z240" s="11"/>
      <c r="AA240" s="11"/>
      <c r="AB240" s="11"/>
    </row>
    <row r="241" spans="1:28" x14ac:dyDescent="0.3">
      <c r="A241" s="11"/>
      <c r="B241" s="11"/>
      <c r="C241" s="52"/>
      <c r="D241" s="52"/>
      <c r="E241" s="61"/>
      <c r="F241" s="121"/>
      <c r="G241" s="61"/>
      <c r="H241" s="61"/>
      <c r="I241" s="61"/>
      <c r="J241" s="61"/>
      <c r="K241" s="61"/>
      <c r="L241" s="61"/>
      <c r="M241" s="61"/>
      <c r="N241" s="62"/>
      <c r="O241" s="62"/>
      <c r="P241" s="121"/>
      <c r="Q241" s="63"/>
      <c r="R241" s="63"/>
      <c r="S241" s="63"/>
      <c r="T241" s="63"/>
      <c r="U241" s="62"/>
      <c r="V241" s="11"/>
      <c r="W241" s="11"/>
      <c r="X241" s="11"/>
      <c r="Y241" s="11"/>
      <c r="Z241" s="11"/>
      <c r="AA241" s="11"/>
      <c r="AB241" s="11"/>
    </row>
    <row r="242" spans="1:28" x14ac:dyDescent="0.3">
      <c r="A242" s="11"/>
      <c r="B242" s="11"/>
      <c r="C242" s="52"/>
      <c r="D242" s="52"/>
      <c r="E242" s="61"/>
      <c r="F242" s="121"/>
      <c r="G242" s="61"/>
      <c r="H242" s="61"/>
      <c r="I242" s="61"/>
      <c r="J242" s="61"/>
      <c r="K242" s="61"/>
      <c r="L242" s="61"/>
      <c r="M242" s="61"/>
      <c r="N242" s="62"/>
      <c r="O242" s="62"/>
      <c r="P242" s="121"/>
      <c r="Q242" s="63"/>
      <c r="R242" s="63"/>
      <c r="S242" s="63"/>
      <c r="T242" s="63"/>
      <c r="U242" s="62"/>
      <c r="V242" s="11"/>
      <c r="W242" s="11"/>
      <c r="X242" s="11"/>
      <c r="Y242" s="11"/>
      <c r="Z242" s="11"/>
      <c r="AA242" s="11"/>
      <c r="AB242" s="11"/>
    </row>
    <row r="243" spans="1:28" x14ac:dyDescent="0.3">
      <c r="A243" s="11"/>
      <c r="B243" s="11"/>
      <c r="C243" s="52"/>
      <c r="D243" s="52"/>
      <c r="E243" s="61"/>
      <c r="F243" s="121"/>
      <c r="G243" s="61"/>
      <c r="H243" s="61"/>
      <c r="I243" s="61"/>
      <c r="J243" s="61"/>
      <c r="K243" s="61"/>
      <c r="L243" s="61"/>
      <c r="M243" s="61"/>
      <c r="N243" s="62"/>
      <c r="O243" s="62"/>
      <c r="P243" s="121"/>
      <c r="Q243" s="63"/>
      <c r="R243" s="63"/>
      <c r="S243" s="63"/>
      <c r="T243" s="63"/>
      <c r="U243" s="62"/>
      <c r="V243" s="11"/>
      <c r="W243" s="11"/>
      <c r="X243" s="11"/>
      <c r="Y243" s="11"/>
      <c r="Z243" s="11"/>
      <c r="AA243" s="11"/>
      <c r="AB243" s="11"/>
    </row>
    <row r="244" spans="1:28" x14ac:dyDescent="0.3">
      <c r="A244" s="11"/>
      <c r="B244" s="11"/>
      <c r="C244" s="52"/>
      <c r="D244" s="52"/>
      <c r="E244" s="61"/>
      <c r="F244" s="121"/>
      <c r="G244" s="61"/>
      <c r="H244" s="61"/>
      <c r="I244" s="61"/>
      <c r="J244" s="61"/>
      <c r="K244" s="61"/>
      <c r="L244" s="61"/>
      <c r="M244" s="61"/>
      <c r="N244" s="62"/>
      <c r="O244" s="62"/>
      <c r="P244" s="121"/>
      <c r="Q244" s="63"/>
      <c r="R244" s="63"/>
      <c r="S244" s="63"/>
      <c r="T244" s="63"/>
      <c r="U244" s="62"/>
      <c r="V244" s="11"/>
      <c r="W244" s="11"/>
      <c r="X244" s="11"/>
      <c r="Y244" s="11"/>
      <c r="Z244" s="11"/>
      <c r="AA244" s="11"/>
      <c r="AB244" s="11"/>
    </row>
    <row r="245" spans="1:28" x14ac:dyDescent="0.3">
      <c r="A245" s="11"/>
      <c r="B245" s="11"/>
      <c r="C245" s="52"/>
      <c r="D245" s="52"/>
      <c r="E245" s="61"/>
      <c r="F245" s="121"/>
      <c r="G245" s="61"/>
      <c r="H245" s="61"/>
      <c r="I245" s="61"/>
      <c r="J245" s="61"/>
      <c r="K245" s="61"/>
      <c r="L245" s="61"/>
      <c r="M245" s="61"/>
      <c r="N245" s="62"/>
      <c r="O245" s="62"/>
      <c r="P245" s="121"/>
      <c r="Q245" s="63"/>
      <c r="R245" s="63"/>
      <c r="S245" s="63"/>
      <c r="T245" s="63"/>
      <c r="U245" s="62"/>
      <c r="V245" s="11"/>
      <c r="W245" s="11"/>
      <c r="X245" s="11"/>
      <c r="Y245" s="11"/>
      <c r="Z245" s="11"/>
      <c r="AA245" s="11"/>
      <c r="AB245" s="11"/>
    </row>
    <row r="246" spans="1:28" x14ac:dyDescent="0.3">
      <c r="A246" s="11"/>
      <c r="B246" s="11"/>
      <c r="C246" s="52"/>
      <c r="D246" s="52"/>
      <c r="E246" s="61"/>
      <c r="F246" s="121"/>
      <c r="G246" s="61"/>
      <c r="H246" s="61"/>
      <c r="I246" s="61"/>
      <c r="J246" s="61"/>
      <c r="K246" s="61"/>
      <c r="L246" s="61"/>
      <c r="M246" s="61"/>
      <c r="N246" s="62"/>
      <c r="O246" s="62"/>
      <c r="P246" s="121"/>
      <c r="Q246" s="63"/>
      <c r="R246" s="63"/>
      <c r="S246" s="63"/>
      <c r="T246" s="63"/>
      <c r="U246" s="62"/>
      <c r="V246" s="11"/>
      <c r="W246" s="11"/>
      <c r="X246" s="11"/>
      <c r="Y246" s="11"/>
      <c r="Z246" s="11"/>
      <c r="AA246" s="11"/>
      <c r="AB246" s="11"/>
    </row>
    <row r="247" spans="1:28" x14ac:dyDescent="0.3">
      <c r="A247" s="11"/>
      <c r="B247" s="11"/>
      <c r="C247" s="52"/>
      <c r="D247" s="52"/>
      <c r="E247" s="61"/>
      <c r="F247" s="121"/>
      <c r="G247" s="61"/>
      <c r="H247" s="61"/>
      <c r="I247" s="61"/>
      <c r="J247" s="61"/>
      <c r="K247" s="61"/>
      <c r="L247" s="61"/>
      <c r="M247" s="61"/>
      <c r="N247" s="62"/>
      <c r="O247" s="62"/>
      <c r="P247" s="121"/>
      <c r="Q247" s="63"/>
      <c r="R247" s="63"/>
      <c r="S247" s="63"/>
      <c r="T247" s="63"/>
      <c r="U247" s="62"/>
      <c r="V247" s="11"/>
      <c r="W247" s="11"/>
      <c r="X247" s="11"/>
      <c r="Y247" s="11"/>
      <c r="Z247" s="11"/>
      <c r="AA247" s="11"/>
      <c r="AB247" s="11"/>
    </row>
    <row r="248" spans="1:28" x14ac:dyDescent="0.3">
      <c r="A248" s="11"/>
      <c r="B248" s="11"/>
      <c r="C248" s="52"/>
      <c r="D248" s="52"/>
      <c r="E248" s="61"/>
      <c r="F248" s="121"/>
      <c r="G248" s="61"/>
      <c r="H248" s="61"/>
      <c r="I248" s="61"/>
      <c r="J248" s="61"/>
      <c r="K248" s="61"/>
      <c r="L248" s="61"/>
      <c r="M248" s="61"/>
      <c r="N248" s="62"/>
      <c r="O248" s="62"/>
      <c r="P248" s="121"/>
      <c r="Q248" s="63"/>
      <c r="R248" s="63"/>
      <c r="S248" s="63"/>
      <c r="T248" s="63"/>
      <c r="U248" s="62"/>
      <c r="V248" s="11"/>
      <c r="W248" s="11"/>
      <c r="X248" s="11"/>
      <c r="Y248" s="11"/>
      <c r="Z248" s="11"/>
      <c r="AA248" s="11"/>
      <c r="AB248" s="11"/>
    </row>
    <row r="249" spans="1:28" x14ac:dyDescent="0.3">
      <c r="A249" s="11"/>
      <c r="B249" s="11"/>
      <c r="C249" s="52"/>
      <c r="D249" s="52"/>
      <c r="E249" s="61"/>
      <c r="F249" s="121"/>
      <c r="G249" s="61"/>
      <c r="H249" s="61"/>
      <c r="I249" s="61"/>
      <c r="J249" s="61"/>
      <c r="K249" s="61"/>
      <c r="L249" s="61"/>
      <c r="M249" s="61"/>
      <c r="N249" s="62"/>
      <c r="O249" s="62"/>
      <c r="P249" s="121"/>
      <c r="Q249" s="63"/>
      <c r="R249" s="63"/>
      <c r="S249" s="63"/>
      <c r="T249" s="63"/>
      <c r="U249" s="62"/>
      <c r="V249" s="11"/>
      <c r="W249" s="11"/>
      <c r="X249" s="11"/>
      <c r="Y249" s="11"/>
      <c r="Z249" s="11"/>
      <c r="AA249" s="11"/>
      <c r="AB249" s="11"/>
    </row>
    <row r="250" spans="1:28" x14ac:dyDescent="0.3">
      <c r="A250" s="11"/>
      <c r="B250" s="11"/>
      <c r="C250" s="52"/>
      <c r="D250" s="52"/>
      <c r="E250" s="61"/>
      <c r="F250" s="121"/>
      <c r="G250" s="61"/>
      <c r="H250" s="61"/>
      <c r="I250" s="61"/>
      <c r="J250" s="61"/>
      <c r="K250" s="61"/>
      <c r="L250" s="61"/>
      <c r="M250" s="61"/>
      <c r="N250" s="62"/>
      <c r="O250" s="62"/>
      <c r="P250" s="121"/>
      <c r="Q250" s="63"/>
      <c r="R250" s="63"/>
      <c r="S250" s="63"/>
      <c r="T250" s="63"/>
      <c r="U250" s="62"/>
      <c r="V250" s="11"/>
      <c r="W250" s="11"/>
      <c r="X250" s="11"/>
      <c r="Y250" s="11"/>
      <c r="Z250" s="11"/>
      <c r="AA250" s="11"/>
      <c r="AB250" s="11"/>
    </row>
    <row r="251" spans="1:28" x14ac:dyDescent="0.3">
      <c r="A251" s="11"/>
      <c r="B251" s="11"/>
      <c r="C251" s="52"/>
      <c r="D251" s="52"/>
      <c r="E251" s="61"/>
      <c r="F251" s="121"/>
      <c r="G251" s="61"/>
      <c r="H251" s="61"/>
      <c r="I251" s="61"/>
      <c r="J251" s="61"/>
      <c r="K251" s="61"/>
      <c r="L251" s="61"/>
      <c r="M251" s="61"/>
      <c r="N251" s="62"/>
      <c r="O251" s="62"/>
      <c r="P251" s="121"/>
      <c r="Q251" s="63"/>
      <c r="R251" s="63"/>
      <c r="S251" s="63"/>
      <c r="T251" s="63"/>
      <c r="U251" s="62"/>
      <c r="V251" s="11"/>
      <c r="W251" s="11"/>
      <c r="X251" s="11"/>
      <c r="Y251" s="11"/>
      <c r="Z251" s="11"/>
      <c r="AA251" s="11"/>
      <c r="AB251" s="11"/>
    </row>
    <row r="252" spans="1:28" x14ac:dyDescent="0.3">
      <c r="A252" s="11"/>
      <c r="B252" s="11"/>
      <c r="C252" s="52"/>
      <c r="D252" s="52"/>
      <c r="E252" s="61"/>
      <c r="F252" s="121"/>
      <c r="G252" s="61"/>
      <c r="H252" s="61"/>
      <c r="I252" s="61"/>
      <c r="J252" s="61"/>
      <c r="K252" s="61"/>
      <c r="L252" s="61"/>
      <c r="M252" s="61"/>
      <c r="N252" s="62"/>
      <c r="O252" s="62"/>
      <c r="P252" s="121"/>
      <c r="Q252" s="63"/>
      <c r="R252" s="63"/>
      <c r="S252" s="63"/>
      <c r="T252" s="63"/>
      <c r="U252" s="62"/>
      <c r="V252" s="11"/>
      <c r="W252" s="11"/>
      <c r="X252" s="11"/>
      <c r="Y252" s="11"/>
      <c r="Z252" s="11"/>
      <c r="AA252" s="11"/>
      <c r="AB252" s="11"/>
    </row>
    <row r="253" spans="1:28" x14ac:dyDescent="0.3">
      <c r="A253" s="11"/>
      <c r="B253" s="11"/>
      <c r="C253" s="52"/>
      <c r="D253" s="52"/>
      <c r="E253" s="61"/>
      <c r="F253" s="121"/>
      <c r="G253" s="61"/>
      <c r="H253" s="61"/>
      <c r="I253" s="61"/>
      <c r="J253" s="61"/>
      <c r="K253" s="61"/>
      <c r="L253" s="61"/>
      <c r="M253" s="61"/>
      <c r="N253" s="62"/>
      <c r="O253" s="62"/>
      <c r="P253" s="121"/>
      <c r="Q253" s="63"/>
      <c r="R253" s="63"/>
      <c r="S253" s="63"/>
      <c r="T253" s="63"/>
      <c r="U253" s="62"/>
      <c r="V253" s="11"/>
      <c r="W253" s="11"/>
      <c r="X253" s="11"/>
      <c r="Y253" s="11"/>
      <c r="Z253" s="11"/>
      <c r="AA253" s="11"/>
      <c r="AB253" s="11"/>
    </row>
    <row r="254" spans="1:28" x14ac:dyDescent="0.3">
      <c r="A254" s="11"/>
      <c r="B254" s="11"/>
      <c r="C254" s="52"/>
      <c r="D254" s="52"/>
      <c r="E254" s="61"/>
      <c r="F254" s="121"/>
      <c r="G254" s="61"/>
      <c r="H254" s="61"/>
      <c r="I254" s="61"/>
      <c r="J254" s="61"/>
      <c r="K254" s="61"/>
      <c r="L254" s="61"/>
      <c r="M254" s="61"/>
      <c r="N254" s="62"/>
      <c r="O254" s="62"/>
      <c r="P254" s="121"/>
      <c r="Q254" s="63"/>
      <c r="R254" s="63"/>
      <c r="S254" s="63"/>
      <c r="T254" s="63"/>
      <c r="U254" s="62"/>
      <c r="V254" s="11"/>
      <c r="W254" s="11"/>
      <c r="X254" s="11"/>
      <c r="Y254" s="11"/>
      <c r="Z254" s="11"/>
      <c r="AA254" s="11"/>
      <c r="AB254" s="11"/>
    </row>
    <row r="255" spans="1:28" x14ac:dyDescent="0.3">
      <c r="A255" s="11"/>
      <c r="B255" s="11"/>
      <c r="C255" s="52"/>
      <c r="D255" s="52"/>
      <c r="E255" s="61"/>
      <c r="F255" s="121"/>
      <c r="G255" s="61"/>
      <c r="H255" s="61"/>
      <c r="I255" s="61"/>
      <c r="J255" s="61"/>
      <c r="K255" s="61"/>
      <c r="L255" s="61"/>
      <c r="M255" s="61"/>
      <c r="N255" s="62"/>
      <c r="O255" s="62"/>
      <c r="P255" s="121"/>
      <c r="Q255" s="63"/>
      <c r="R255" s="63"/>
      <c r="S255" s="63"/>
      <c r="T255" s="63"/>
      <c r="U255" s="62"/>
      <c r="V255" s="11"/>
      <c r="W255" s="11"/>
      <c r="X255" s="11"/>
      <c r="Y255" s="11"/>
      <c r="Z255" s="11"/>
      <c r="AA255" s="11"/>
      <c r="AB255" s="11"/>
    </row>
    <row r="256" spans="1:28" x14ac:dyDescent="0.3">
      <c r="A256" s="11"/>
      <c r="B256" s="11"/>
      <c r="C256" s="52"/>
      <c r="D256" s="52"/>
      <c r="E256" s="61"/>
      <c r="F256" s="121"/>
      <c r="G256" s="61"/>
      <c r="H256" s="61"/>
      <c r="I256" s="61"/>
      <c r="J256" s="61"/>
      <c r="K256" s="61"/>
      <c r="L256" s="61"/>
      <c r="M256" s="61"/>
      <c r="N256" s="62"/>
      <c r="O256" s="62"/>
      <c r="P256" s="121"/>
      <c r="Q256" s="63"/>
      <c r="R256" s="63"/>
      <c r="S256" s="63"/>
      <c r="T256" s="63"/>
      <c r="U256" s="62"/>
      <c r="V256" s="11"/>
      <c r="W256" s="11"/>
      <c r="X256" s="11"/>
      <c r="Y256" s="11"/>
      <c r="Z256" s="11"/>
      <c r="AA256" s="11"/>
      <c r="AB256" s="11"/>
    </row>
    <row r="257" spans="1:28" x14ac:dyDescent="0.3">
      <c r="A257" s="11"/>
      <c r="B257" s="11"/>
      <c r="C257" s="52"/>
      <c r="D257" s="52"/>
      <c r="E257" s="61"/>
      <c r="F257" s="121"/>
      <c r="G257" s="61"/>
      <c r="H257" s="61"/>
      <c r="I257" s="61"/>
      <c r="J257" s="61"/>
      <c r="K257" s="61"/>
      <c r="L257" s="61"/>
      <c r="M257" s="61"/>
      <c r="N257" s="62"/>
      <c r="O257" s="62"/>
      <c r="P257" s="121"/>
      <c r="Q257" s="63"/>
      <c r="R257" s="63"/>
      <c r="S257" s="63"/>
      <c r="T257" s="63"/>
      <c r="U257" s="62"/>
      <c r="V257" s="11"/>
      <c r="W257" s="11"/>
      <c r="X257" s="11"/>
      <c r="Y257" s="11"/>
      <c r="Z257" s="11"/>
      <c r="AA257" s="11"/>
      <c r="AB257" s="11"/>
    </row>
    <row r="258" spans="1:28" x14ac:dyDescent="0.3">
      <c r="A258" s="11"/>
      <c r="B258" s="11"/>
      <c r="C258" s="52"/>
      <c r="D258" s="52"/>
      <c r="E258" s="61"/>
      <c r="F258" s="121"/>
      <c r="G258" s="61"/>
      <c r="H258" s="61"/>
      <c r="I258" s="61"/>
      <c r="J258" s="61"/>
      <c r="K258" s="61"/>
      <c r="L258" s="61"/>
      <c r="M258" s="61"/>
      <c r="N258" s="62"/>
      <c r="O258" s="62"/>
      <c r="P258" s="121"/>
      <c r="Q258" s="63"/>
      <c r="R258" s="63"/>
      <c r="S258" s="63"/>
      <c r="T258" s="63"/>
      <c r="U258" s="62"/>
      <c r="V258" s="11"/>
      <c r="W258" s="11"/>
      <c r="X258" s="11"/>
      <c r="Y258" s="11"/>
      <c r="Z258" s="11"/>
      <c r="AA258" s="11"/>
      <c r="AB258" s="11"/>
    </row>
    <row r="259" spans="1:28" x14ac:dyDescent="0.3">
      <c r="A259" s="11"/>
      <c r="B259" s="11"/>
      <c r="C259" s="52"/>
      <c r="D259" s="52"/>
      <c r="E259" s="61"/>
      <c r="F259" s="121"/>
      <c r="G259" s="61"/>
      <c r="H259" s="61"/>
      <c r="I259" s="61"/>
      <c r="J259" s="61"/>
      <c r="K259" s="61"/>
      <c r="L259" s="61"/>
      <c r="M259" s="61"/>
      <c r="N259" s="62"/>
      <c r="O259" s="62"/>
      <c r="P259" s="121"/>
      <c r="Q259" s="63"/>
      <c r="R259" s="63"/>
      <c r="S259" s="63"/>
      <c r="T259" s="63"/>
      <c r="U259" s="62"/>
      <c r="V259" s="11"/>
      <c r="W259" s="11"/>
      <c r="X259" s="11"/>
      <c r="Y259" s="11"/>
      <c r="Z259" s="11"/>
      <c r="AA259" s="11"/>
      <c r="AB259" s="11"/>
    </row>
    <row r="260" spans="1:28" x14ac:dyDescent="0.3">
      <c r="A260" s="11"/>
      <c r="B260" s="11"/>
      <c r="C260" s="52"/>
      <c r="D260" s="52"/>
      <c r="E260" s="61"/>
      <c r="F260" s="121"/>
      <c r="G260" s="61"/>
      <c r="H260" s="61"/>
      <c r="I260" s="61"/>
      <c r="J260" s="61"/>
      <c r="K260" s="61"/>
      <c r="L260" s="61"/>
      <c r="M260" s="61"/>
      <c r="N260" s="62"/>
      <c r="O260" s="62"/>
      <c r="P260" s="121"/>
      <c r="Q260" s="63"/>
      <c r="R260" s="63"/>
      <c r="S260" s="63"/>
      <c r="T260" s="63"/>
      <c r="U260" s="62"/>
      <c r="V260" s="11"/>
      <c r="W260" s="11"/>
      <c r="X260" s="11"/>
      <c r="Y260" s="11"/>
      <c r="Z260" s="11"/>
      <c r="AA260" s="11"/>
      <c r="AB260" s="11"/>
    </row>
    <row r="261" spans="1:28" x14ac:dyDescent="0.3">
      <c r="A261" s="11"/>
      <c r="B261" s="11"/>
      <c r="C261" s="52"/>
      <c r="D261" s="52"/>
      <c r="E261" s="61"/>
      <c r="F261" s="121"/>
      <c r="G261" s="61"/>
      <c r="H261" s="61"/>
      <c r="I261" s="61"/>
      <c r="J261" s="61"/>
      <c r="K261" s="61"/>
      <c r="L261" s="61"/>
      <c r="M261" s="61"/>
      <c r="N261" s="62"/>
      <c r="O261" s="62"/>
      <c r="P261" s="121"/>
      <c r="Q261" s="63"/>
      <c r="R261" s="63"/>
      <c r="S261" s="63"/>
      <c r="T261" s="63"/>
      <c r="U261" s="62"/>
      <c r="V261" s="11"/>
      <c r="W261" s="11"/>
      <c r="X261" s="11"/>
      <c r="Y261" s="11"/>
      <c r="Z261" s="11"/>
      <c r="AA261" s="11"/>
      <c r="AB261" s="11"/>
    </row>
    <row r="262" spans="1:28" x14ac:dyDescent="0.3">
      <c r="A262" s="11"/>
      <c r="B262" s="11"/>
      <c r="C262" s="52"/>
      <c r="D262" s="52"/>
      <c r="E262" s="61"/>
      <c r="F262" s="121"/>
      <c r="G262" s="61"/>
      <c r="H262" s="61"/>
      <c r="I262" s="61"/>
      <c r="J262" s="61"/>
      <c r="K262" s="61"/>
      <c r="L262" s="61"/>
      <c r="M262" s="61"/>
      <c r="N262" s="62"/>
      <c r="O262" s="62"/>
      <c r="P262" s="121"/>
      <c r="Q262" s="63"/>
      <c r="R262" s="63"/>
      <c r="S262" s="63"/>
      <c r="T262" s="63"/>
      <c r="U262" s="62"/>
      <c r="V262" s="11"/>
      <c r="W262" s="11"/>
      <c r="X262" s="11"/>
      <c r="Y262" s="11"/>
      <c r="Z262" s="11"/>
      <c r="AA262" s="11"/>
      <c r="AB262" s="11"/>
    </row>
    <row r="263" spans="1:28" x14ac:dyDescent="0.3">
      <c r="A263" s="11"/>
      <c r="B263" s="11"/>
      <c r="C263" s="52"/>
      <c r="D263" s="52"/>
      <c r="E263" s="61"/>
      <c r="F263" s="121"/>
      <c r="G263" s="61"/>
      <c r="H263" s="61"/>
      <c r="I263" s="61"/>
      <c r="J263" s="61"/>
      <c r="K263" s="61"/>
      <c r="L263" s="61"/>
      <c r="M263" s="61"/>
      <c r="N263" s="62"/>
      <c r="O263" s="62"/>
      <c r="P263" s="121"/>
      <c r="Q263" s="63"/>
      <c r="R263" s="63"/>
      <c r="S263" s="63"/>
      <c r="T263" s="63"/>
      <c r="U263" s="62"/>
      <c r="V263" s="11"/>
      <c r="W263" s="11"/>
      <c r="X263" s="11"/>
      <c r="Y263" s="11"/>
      <c r="Z263" s="11"/>
      <c r="AA263" s="11"/>
      <c r="AB263" s="11"/>
    </row>
    <row r="264" spans="1:28" x14ac:dyDescent="0.3">
      <c r="A264" s="11"/>
      <c r="B264" s="11"/>
      <c r="C264" s="52"/>
      <c r="D264" s="52"/>
      <c r="E264" s="61"/>
      <c r="F264" s="121"/>
      <c r="G264" s="61"/>
      <c r="H264" s="61"/>
      <c r="I264" s="61"/>
      <c r="J264" s="61"/>
      <c r="K264" s="61"/>
      <c r="L264" s="61"/>
      <c r="M264" s="61"/>
      <c r="N264" s="62"/>
      <c r="O264" s="62"/>
      <c r="P264" s="121"/>
      <c r="Q264" s="63"/>
      <c r="R264" s="63"/>
      <c r="S264" s="63"/>
      <c r="T264" s="63"/>
      <c r="U264" s="62"/>
      <c r="V264" s="11"/>
      <c r="W264" s="11"/>
      <c r="X264" s="11"/>
      <c r="Y264" s="11"/>
      <c r="Z264" s="11"/>
      <c r="AA264" s="11"/>
      <c r="AB264" s="11"/>
    </row>
    <row r="265" spans="1:28" x14ac:dyDescent="0.3">
      <c r="A265" s="11"/>
      <c r="B265" s="11"/>
      <c r="C265" s="52"/>
      <c r="D265" s="52"/>
      <c r="E265" s="61"/>
      <c r="F265" s="121"/>
      <c r="G265" s="61"/>
      <c r="H265" s="61"/>
      <c r="I265" s="61"/>
      <c r="J265" s="61"/>
      <c r="K265" s="61"/>
      <c r="L265" s="61"/>
      <c r="M265" s="61"/>
      <c r="N265" s="62"/>
      <c r="O265" s="62"/>
      <c r="P265" s="121"/>
      <c r="Q265" s="63"/>
      <c r="R265" s="63"/>
      <c r="S265" s="63"/>
      <c r="T265" s="63"/>
      <c r="U265" s="62"/>
      <c r="V265" s="11"/>
      <c r="W265" s="11"/>
      <c r="X265" s="11"/>
      <c r="Y265" s="11"/>
      <c r="Z265" s="11"/>
      <c r="AA265" s="11"/>
      <c r="AB265" s="11"/>
    </row>
    <row r="266" spans="1:28" x14ac:dyDescent="0.3">
      <c r="A266" s="11"/>
      <c r="B266" s="11"/>
      <c r="C266" s="52"/>
      <c r="D266" s="52"/>
      <c r="E266" s="61"/>
      <c r="F266" s="121"/>
      <c r="G266" s="61"/>
      <c r="H266" s="61"/>
      <c r="I266" s="61"/>
      <c r="J266" s="61"/>
      <c r="K266" s="61"/>
      <c r="L266" s="61"/>
      <c r="M266" s="61"/>
      <c r="N266" s="62"/>
      <c r="O266" s="62"/>
      <c r="P266" s="121"/>
      <c r="Q266" s="63"/>
      <c r="R266" s="63"/>
      <c r="S266" s="63"/>
      <c r="T266" s="63"/>
      <c r="U266" s="62"/>
      <c r="V266" s="11"/>
      <c r="W266" s="11"/>
      <c r="X266" s="11"/>
      <c r="Y266" s="11"/>
      <c r="Z266" s="11"/>
      <c r="AA266" s="11"/>
      <c r="AB266" s="11"/>
    </row>
    <row r="267" spans="1:28" x14ac:dyDescent="0.3">
      <c r="A267" s="11"/>
      <c r="B267" s="11"/>
      <c r="C267" s="52"/>
      <c r="D267" s="52"/>
      <c r="E267" s="61"/>
      <c r="F267" s="121"/>
      <c r="G267" s="61"/>
      <c r="H267" s="61"/>
      <c r="I267" s="61"/>
      <c r="J267" s="61"/>
      <c r="K267" s="61"/>
      <c r="L267" s="61"/>
      <c r="M267" s="61"/>
      <c r="N267" s="62"/>
      <c r="O267" s="62"/>
      <c r="P267" s="121"/>
      <c r="Q267" s="63"/>
      <c r="R267" s="63"/>
      <c r="S267" s="63"/>
      <c r="T267" s="63"/>
      <c r="U267" s="62"/>
      <c r="V267" s="11"/>
      <c r="W267" s="11"/>
      <c r="X267" s="11"/>
      <c r="Y267" s="11"/>
      <c r="Z267" s="11"/>
      <c r="AA267" s="11"/>
      <c r="AB267" s="11"/>
    </row>
    <row r="268" spans="1:28" x14ac:dyDescent="0.3">
      <c r="A268" s="11"/>
      <c r="B268" s="11"/>
      <c r="C268" s="52"/>
      <c r="D268" s="52"/>
      <c r="E268" s="61"/>
      <c r="F268" s="121"/>
      <c r="G268" s="61"/>
      <c r="H268" s="61"/>
      <c r="I268" s="61"/>
      <c r="J268" s="61"/>
      <c r="K268" s="61"/>
      <c r="L268" s="61"/>
      <c r="M268" s="61"/>
      <c r="N268" s="62"/>
      <c r="O268" s="62"/>
      <c r="P268" s="121"/>
      <c r="Q268" s="63"/>
      <c r="R268" s="63"/>
      <c r="S268" s="63"/>
      <c r="T268" s="63"/>
      <c r="U268" s="62"/>
      <c r="V268" s="11"/>
      <c r="W268" s="11"/>
      <c r="X268" s="11"/>
      <c r="Y268" s="11"/>
      <c r="Z268" s="11"/>
      <c r="AA268" s="11"/>
      <c r="AB268" s="11"/>
    </row>
    <row r="269" spans="1:28" x14ac:dyDescent="0.3">
      <c r="A269" s="11"/>
      <c r="B269" s="11"/>
      <c r="C269" s="52"/>
      <c r="D269" s="52"/>
      <c r="E269" s="61"/>
      <c r="F269" s="121"/>
      <c r="G269" s="61"/>
      <c r="H269" s="61"/>
      <c r="I269" s="61"/>
      <c r="J269" s="61"/>
      <c r="K269" s="61"/>
      <c r="L269" s="61"/>
      <c r="M269" s="61"/>
      <c r="N269" s="62"/>
      <c r="O269" s="62"/>
      <c r="P269" s="121"/>
      <c r="Q269" s="63"/>
      <c r="R269" s="63"/>
      <c r="S269" s="63"/>
      <c r="T269" s="63"/>
      <c r="U269" s="62"/>
      <c r="V269" s="11"/>
      <c r="W269" s="11"/>
      <c r="X269" s="11"/>
      <c r="Y269" s="11"/>
      <c r="Z269" s="11"/>
      <c r="AA269" s="11"/>
      <c r="AB269" s="11"/>
    </row>
    <row r="270" spans="1:28" x14ac:dyDescent="0.3">
      <c r="A270" s="11"/>
      <c r="B270" s="11"/>
      <c r="C270" s="52"/>
      <c r="D270" s="52"/>
      <c r="E270" s="61"/>
      <c r="F270" s="121"/>
      <c r="G270" s="61"/>
      <c r="H270" s="61"/>
      <c r="I270" s="61"/>
      <c r="J270" s="61"/>
      <c r="K270" s="61"/>
      <c r="L270" s="61"/>
      <c r="M270" s="61"/>
      <c r="N270" s="62"/>
      <c r="O270" s="62"/>
      <c r="P270" s="121"/>
      <c r="Q270" s="63"/>
      <c r="R270" s="63"/>
      <c r="S270" s="63"/>
      <c r="T270" s="63"/>
      <c r="U270" s="62"/>
      <c r="V270" s="11"/>
      <c r="W270" s="11"/>
      <c r="X270" s="11"/>
      <c r="Y270" s="11"/>
      <c r="Z270" s="11"/>
      <c r="AA270" s="11"/>
      <c r="AB270" s="11"/>
    </row>
    <row r="271" spans="1:28" x14ac:dyDescent="0.3">
      <c r="A271" s="11"/>
      <c r="B271" s="11"/>
      <c r="C271" s="52"/>
      <c r="D271" s="52"/>
      <c r="E271" s="61"/>
      <c r="F271" s="121"/>
      <c r="G271" s="61"/>
      <c r="H271" s="61"/>
      <c r="I271" s="61"/>
      <c r="J271" s="61"/>
      <c r="K271" s="61"/>
      <c r="L271" s="61"/>
      <c r="M271" s="61"/>
      <c r="N271" s="62"/>
      <c r="O271" s="62"/>
      <c r="P271" s="121"/>
      <c r="Q271" s="63"/>
      <c r="R271" s="63"/>
      <c r="S271" s="63"/>
      <c r="T271" s="63"/>
      <c r="U271" s="62"/>
      <c r="V271" s="11"/>
      <c r="W271" s="11"/>
      <c r="X271" s="11"/>
      <c r="Y271" s="11"/>
      <c r="Z271" s="11"/>
      <c r="AA271" s="11"/>
      <c r="AB271" s="11"/>
    </row>
    <row r="272" spans="1:28" x14ac:dyDescent="0.3">
      <c r="A272" s="11"/>
      <c r="B272" s="11"/>
      <c r="C272" s="52"/>
      <c r="D272" s="52"/>
      <c r="E272" s="61"/>
      <c r="F272" s="121"/>
      <c r="G272" s="61"/>
      <c r="H272" s="61"/>
      <c r="I272" s="61"/>
      <c r="J272" s="61"/>
      <c r="K272" s="61"/>
      <c r="L272" s="61"/>
      <c r="M272" s="61"/>
      <c r="N272" s="62"/>
      <c r="O272" s="62"/>
      <c r="P272" s="121"/>
      <c r="Q272" s="63"/>
      <c r="R272" s="63"/>
      <c r="S272" s="63"/>
      <c r="T272" s="63"/>
      <c r="U272" s="62"/>
      <c r="V272" s="11"/>
      <c r="W272" s="11"/>
      <c r="X272" s="11"/>
      <c r="Y272" s="11"/>
      <c r="Z272" s="11"/>
      <c r="AA272" s="11"/>
      <c r="AB272" s="11"/>
    </row>
    <row r="273" spans="1:28" x14ac:dyDescent="0.3">
      <c r="A273" s="11"/>
      <c r="B273" s="11"/>
      <c r="C273" s="52"/>
      <c r="D273" s="52"/>
      <c r="E273" s="61"/>
      <c r="F273" s="121"/>
      <c r="G273" s="61"/>
      <c r="H273" s="61"/>
      <c r="I273" s="61"/>
      <c r="J273" s="61"/>
      <c r="K273" s="61"/>
      <c r="L273" s="61"/>
      <c r="M273" s="61"/>
      <c r="N273" s="62"/>
      <c r="O273" s="62"/>
      <c r="P273" s="121"/>
      <c r="Q273" s="63"/>
      <c r="R273" s="63"/>
      <c r="S273" s="63"/>
      <c r="T273" s="63"/>
      <c r="U273" s="62"/>
      <c r="V273" s="11"/>
      <c r="W273" s="11"/>
      <c r="X273" s="11"/>
      <c r="Y273" s="11"/>
      <c r="Z273" s="11"/>
      <c r="AA273" s="11"/>
      <c r="AB273" s="11"/>
    </row>
    <row r="274" spans="1:28" x14ac:dyDescent="0.3">
      <c r="A274" s="11"/>
      <c r="B274" s="11"/>
      <c r="C274" s="52"/>
      <c r="D274" s="52"/>
      <c r="E274" s="61"/>
      <c r="F274" s="121"/>
      <c r="G274" s="61"/>
      <c r="H274" s="61"/>
      <c r="I274" s="61"/>
      <c r="J274" s="61"/>
      <c r="K274" s="61"/>
      <c r="L274" s="61"/>
      <c r="M274" s="61"/>
      <c r="N274" s="62"/>
      <c r="O274" s="62"/>
      <c r="P274" s="121"/>
      <c r="Q274" s="63"/>
      <c r="R274" s="63"/>
      <c r="S274" s="63"/>
      <c r="T274" s="63"/>
      <c r="U274" s="62"/>
      <c r="V274" s="11"/>
      <c r="W274" s="11"/>
      <c r="X274" s="11"/>
      <c r="Y274" s="11"/>
      <c r="Z274" s="11"/>
      <c r="AA274" s="11"/>
      <c r="AB274" s="11"/>
    </row>
    <row r="275" spans="1:28" x14ac:dyDescent="0.3">
      <c r="A275" s="11"/>
      <c r="B275" s="11"/>
      <c r="C275" s="52"/>
      <c r="D275" s="52"/>
      <c r="E275" s="61"/>
      <c r="F275" s="121"/>
      <c r="G275" s="61"/>
      <c r="H275" s="61"/>
      <c r="I275" s="61"/>
      <c r="J275" s="61"/>
      <c r="K275" s="61"/>
      <c r="L275" s="61"/>
      <c r="M275" s="61"/>
      <c r="N275" s="62"/>
      <c r="O275" s="62"/>
      <c r="P275" s="121"/>
      <c r="Q275" s="63"/>
      <c r="R275" s="63"/>
      <c r="S275" s="63"/>
      <c r="T275" s="63"/>
      <c r="U275" s="62"/>
      <c r="V275" s="11"/>
      <c r="W275" s="11"/>
      <c r="X275" s="11"/>
      <c r="Y275" s="11"/>
      <c r="Z275" s="11"/>
      <c r="AA275" s="11"/>
      <c r="AB275" s="11"/>
    </row>
    <row r="276" spans="1:28" x14ac:dyDescent="0.3">
      <c r="A276" s="11"/>
      <c r="B276" s="11"/>
      <c r="C276" s="52"/>
      <c r="D276" s="52"/>
      <c r="E276" s="61"/>
      <c r="F276" s="121"/>
      <c r="G276" s="61"/>
      <c r="H276" s="61"/>
      <c r="I276" s="61"/>
      <c r="J276" s="61"/>
      <c r="K276" s="61"/>
      <c r="L276" s="61"/>
      <c r="M276" s="61"/>
      <c r="N276" s="62"/>
      <c r="O276" s="62"/>
      <c r="P276" s="121"/>
      <c r="Q276" s="63"/>
      <c r="R276" s="63"/>
      <c r="S276" s="63"/>
      <c r="T276" s="63"/>
      <c r="U276" s="62"/>
      <c r="V276" s="11"/>
      <c r="W276" s="11"/>
      <c r="X276" s="11"/>
      <c r="Y276" s="11"/>
      <c r="Z276" s="11"/>
      <c r="AA276" s="11"/>
      <c r="AB276" s="11"/>
    </row>
    <row r="277" spans="1:28" x14ac:dyDescent="0.3">
      <c r="A277" s="11"/>
      <c r="B277" s="11"/>
      <c r="C277" s="52"/>
      <c r="D277" s="52"/>
      <c r="E277" s="61"/>
      <c r="F277" s="121"/>
      <c r="G277" s="61"/>
      <c r="H277" s="61"/>
      <c r="I277" s="61"/>
      <c r="J277" s="61"/>
      <c r="K277" s="61"/>
      <c r="L277" s="61"/>
      <c r="M277" s="61"/>
      <c r="N277" s="62"/>
      <c r="O277" s="62"/>
      <c r="P277" s="121"/>
      <c r="Q277" s="63"/>
      <c r="R277" s="63"/>
      <c r="S277" s="63"/>
      <c r="T277" s="63"/>
      <c r="U277" s="62"/>
      <c r="V277" s="11"/>
      <c r="W277" s="11"/>
      <c r="X277" s="11"/>
      <c r="Y277" s="11"/>
      <c r="Z277" s="11"/>
      <c r="AA277" s="11"/>
      <c r="AB277" s="11"/>
    </row>
    <row r="278" spans="1:28" x14ac:dyDescent="0.3">
      <c r="A278" s="11"/>
      <c r="B278" s="11"/>
      <c r="C278" s="52"/>
      <c r="D278" s="52"/>
      <c r="E278" s="61"/>
      <c r="F278" s="121"/>
      <c r="G278" s="61"/>
      <c r="H278" s="61"/>
      <c r="I278" s="61"/>
      <c r="J278" s="61"/>
      <c r="K278" s="61"/>
      <c r="L278" s="61"/>
      <c r="M278" s="61"/>
      <c r="N278" s="62"/>
      <c r="O278" s="62"/>
      <c r="P278" s="121"/>
      <c r="Q278" s="63"/>
      <c r="R278" s="63"/>
      <c r="S278" s="63"/>
      <c r="T278" s="63"/>
      <c r="U278" s="62"/>
      <c r="V278" s="11"/>
      <c r="W278" s="11"/>
      <c r="X278" s="11"/>
      <c r="Y278" s="11"/>
      <c r="Z278" s="11"/>
      <c r="AA278" s="11"/>
      <c r="AB278" s="11"/>
    </row>
    <row r="279" spans="1:28" x14ac:dyDescent="0.3">
      <c r="A279" s="11"/>
      <c r="B279" s="11"/>
      <c r="C279" s="52"/>
      <c r="D279" s="52"/>
      <c r="E279" s="61"/>
      <c r="F279" s="121"/>
      <c r="G279" s="61"/>
      <c r="H279" s="61"/>
      <c r="I279" s="61"/>
      <c r="J279" s="61"/>
      <c r="K279" s="61"/>
      <c r="L279" s="61"/>
      <c r="M279" s="61"/>
      <c r="N279" s="62"/>
      <c r="O279" s="62"/>
      <c r="P279" s="121"/>
      <c r="Q279" s="63"/>
      <c r="R279" s="63"/>
      <c r="S279" s="63"/>
      <c r="T279" s="63"/>
      <c r="U279" s="62"/>
      <c r="V279" s="11"/>
      <c r="W279" s="11"/>
      <c r="X279" s="11"/>
      <c r="Y279" s="11"/>
      <c r="Z279" s="11"/>
      <c r="AA279" s="11"/>
      <c r="AB279" s="11"/>
    </row>
    <row r="280" spans="1:28" x14ac:dyDescent="0.3">
      <c r="A280" s="11"/>
      <c r="B280" s="11"/>
      <c r="C280" s="52"/>
      <c r="D280" s="52"/>
      <c r="E280" s="61"/>
      <c r="F280" s="121"/>
      <c r="G280" s="61"/>
      <c r="H280" s="61"/>
      <c r="I280" s="61"/>
      <c r="J280" s="61"/>
      <c r="K280" s="61"/>
      <c r="L280" s="61"/>
      <c r="M280" s="61"/>
      <c r="N280" s="62"/>
      <c r="O280" s="62"/>
      <c r="P280" s="121"/>
      <c r="Q280" s="63"/>
      <c r="R280" s="63"/>
      <c r="S280" s="63"/>
      <c r="T280" s="63"/>
      <c r="U280" s="62"/>
      <c r="V280" s="11"/>
      <c r="W280" s="11"/>
      <c r="X280" s="11"/>
      <c r="Y280" s="11"/>
      <c r="Z280" s="11"/>
      <c r="AA280" s="11"/>
      <c r="AB280" s="11"/>
    </row>
    <row r="281" spans="1:28" x14ac:dyDescent="0.3">
      <c r="A281" s="11"/>
      <c r="B281" s="11"/>
      <c r="C281" s="52"/>
      <c r="D281" s="52"/>
      <c r="E281" s="61"/>
      <c r="F281" s="121"/>
      <c r="G281" s="61"/>
      <c r="H281" s="61"/>
      <c r="I281" s="61"/>
      <c r="J281" s="61"/>
      <c r="K281" s="61"/>
      <c r="L281" s="61"/>
      <c r="M281" s="61"/>
      <c r="N281" s="62"/>
      <c r="O281" s="62"/>
      <c r="P281" s="121"/>
      <c r="Q281" s="63"/>
      <c r="R281" s="63"/>
      <c r="S281" s="63"/>
      <c r="T281" s="63"/>
      <c r="U281" s="62"/>
      <c r="V281" s="11"/>
      <c r="W281" s="11"/>
      <c r="X281" s="11"/>
      <c r="Y281" s="11"/>
      <c r="Z281" s="11"/>
      <c r="AA281" s="11"/>
      <c r="AB281" s="11"/>
    </row>
    <row r="284" spans="1:28" x14ac:dyDescent="0.3">
      <c r="E284" s="95">
        <f>IF(E14="New",K14,0)</f>
        <v>0</v>
      </c>
      <c r="G284" s="95"/>
      <c r="H284" s="95"/>
      <c r="I284" s="95"/>
    </row>
    <row r="285" spans="1:28" x14ac:dyDescent="0.3">
      <c r="E285" s="95">
        <f>IF(E15="New",K15,0)</f>
        <v>0</v>
      </c>
      <c r="G285" s="95"/>
      <c r="H285" s="95"/>
      <c r="I285" s="95"/>
    </row>
    <row r="286" spans="1:28" x14ac:dyDescent="0.3">
      <c r="E286" s="95">
        <f>IF(E16="New",K16,0)</f>
        <v>0</v>
      </c>
      <c r="G286" s="95"/>
      <c r="H286" s="95"/>
      <c r="I286" s="95"/>
    </row>
    <row r="287" spans="1:28" x14ac:dyDescent="0.3">
      <c r="E287" s="95">
        <f>IF(E17="New",K17,0)</f>
        <v>0</v>
      </c>
      <c r="G287" s="95"/>
      <c r="H287" s="95"/>
      <c r="I287" s="95"/>
    </row>
    <row r="288" spans="1:28" x14ac:dyDescent="0.3">
      <c r="E288" s="95">
        <f t="shared" ref="E288:E329" si="18">IF(E18="New",K18,0)</f>
        <v>0</v>
      </c>
      <c r="G288" s="95"/>
      <c r="H288" s="95"/>
      <c r="I288" s="95"/>
    </row>
    <row r="289" spans="5:9" x14ac:dyDescent="0.3">
      <c r="E289" s="95">
        <f t="shared" si="18"/>
        <v>0</v>
      </c>
      <c r="G289" s="95"/>
      <c r="H289" s="95"/>
      <c r="I289" s="95"/>
    </row>
    <row r="290" spans="5:9" x14ac:dyDescent="0.3">
      <c r="E290" s="95">
        <f t="shared" si="18"/>
        <v>0</v>
      </c>
      <c r="G290" s="95"/>
      <c r="H290" s="95"/>
      <c r="I290" s="95"/>
    </row>
    <row r="291" spans="5:9" x14ac:dyDescent="0.3">
      <c r="E291" s="95">
        <f t="shared" si="18"/>
        <v>0</v>
      </c>
      <c r="G291" s="95"/>
      <c r="H291" s="95"/>
      <c r="I291" s="95"/>
    </row>
    <row r="292" spans="5:9" x14ac:dyDescent="0.3">
      <c r="E292" s="95">
        <f t="shared" si="18"/>
        <v>0</v>
      </c>
      <c r="G292" s="95"/>
      <c r="H292" s="95"/>
      <c r="I292" s="95"/>
    </row>
    <row r="293" spans="5:9" x14ac:dyDescent="0.3">
      <c r="E293" s="95">
        <f t="shared" si="18"/>
        <v>0</v>
      </c>
      <c r="G293" s="95"/>
      <c r="H293" s="95"/>
      <c r="I293" s="95"/>
    </row>
    <row r="294" spans="5:9" x14ac:dyDescent="0.3">
      <c r="E294" s="95">
        <f t="shared" si="18"/>
        <v>0</v>
      </c>
      <c r="G294" s="95"/>
      <c r="H294" s="95"/>
      <c r="I294" s="95"/>
    </row>
    <row r="295" spans="5:9" x14ac:dyDescent="0.3">
      <c r="E295" s="95">
        <f t="shared" si="18"/>
        <v>0</v>
      </c>
      <c r="G295" s="95"/>
      <c r="H295" s="95"/>
      <c r="I295" s="95"/>
    </row>
    <row r="296" spans="5:9" x14ac:dyDescent="0.3">
      <c r="E296" s="95">
        <f t="shared" si="18"/>
        <v>0</v>
      </c>
      <c r="G296" s="95"/>
      <c r="H296" s="95"/>
      <c r="I296" s="95"/>
    </row>
    <row r="297" spans="5:9" x14ac:dyDescent="0.3">
      <c r="E297" s="95">
        <f t="shared" si="18"/>
        <v>0</v>
      </c>
      <c r="G297" s="95"/>
      <c r="H297" s="95"/>
      <c r="I297" s="95"/>
    </row>
    <row r="298" spans="5:9" x14ac:dyDescent="0.3">
      <c r="E298" s="95">
        <f t="shared" si="18"/>
        <v>0</v>
      </c>
      <c r="G298" s="95"/>
      <c r="H298" s="95"/>
      <c r="I298" s="95"/>
    </row>
    <row r="299" spans="5:9" x14ac:dyDescent="0.3">
      <c r="E299" s="95">
        <f t="shared" si="18"/>
        <v>0</v>
      </c>
      <c r="G299" s="95"/>
      <c r="H299" s="95"/>
      <c r="I299" s="95"/>
    </row>
    <row r="300" spans="5:9" x14ac:dyDescent="0.3">
      <c r="E300" s="95">
        <f t="shared" si="18"/>
        <v>0</v>
      </c>
      <c r="G300" s="95"/>
      <c r="H300" s="95"/>
      <c r="I300" s="95"/>
    </row>
    <row r="301" spans="5:9" x14ac:dyDescent="0.3">
      <c r="E301" s="95">
        <f t="shared" si="18"/>
        <v>0</v>
      </c>
      <c r="G301" s="95"/>
      <c r="H301" s="95"/>
      <c r="I301" s="95"/>
    </row>
    <row r="302" spans="5:9" x14ac:dyDescent="0.3">
      <c r="E302" s="95">
        <f t="shared" si="18"/>
        <v>0</v>
      </c>
      <c r="G302" s="95"/>
      <c r="H302" s="95"/>
      <c r="I302" s="95"/>
    </row>
    <row r="303" spans="5:9" x14ac:dyDescent="0.3">
      <c r="E303" s="95">
        <f t="shared" si="18"/>
        <v>0</v>
      </c>
      <c r="G303" s="95"/>
      <c r="H303" s="95"/>
      <c r="I303" s="95"/>
    </row>
    <row r="304" spans="5:9" x14ac:dyDescent="0.3">
      <c r="E304" s="95">
        <f t="shared" si="18"/>
        <v>0</v>
      </c>
      <c r="G304" s="95"/>
      <c r="H304" s="95"/>
      <c r="I304" s="95"/>
    </row>
    <row r="305" spans="5:9" x14ac:dyDescent="0.3">
      <c r="E305" s="95">
        <f t="shared" si="18"/>
        <v>0</v>
      </c>
      <c r="G305" s="95"/>
      <c r="H305" s="95"/>
      <c r="I305" s="95"/>
    </row>
    <row r="306" spans="5:9" x14ac:dyDescent="0.3">
      <c r="E306" s="95">
        <f t="shared" si="18"/>
        <v>0</v>
      </c>
      <c r="G306" s="95"/>
      <c r="H306" s="95"/>
      <c r="I306" s="95"/>
    </row>
    <row r="307" spans="5:9" x14ac:dyDescent="0.3">
      <c r="E307" s="95">
        <f t="shared" si="18"/>
        <v>0</v>
      </c>
      <c r="G307" s="95"/>
      <c r="H307" s="95"/>
      <c r="I307" s="95"/>
    </row>
    <row r="308" spans="5:9" x14ac:dyDescent="0.3">
      <c r="E308" s="95">
        <f t="shared" si="18"/>
        <v>0</v>
      </c>
      <c r="G308" s="95"/>
      <c r="H308" s="95"/>
      <c r="I308" s="95"/>
    </row>
    <row r="309" spans="5:9" x14ac:dyDescent="0.3">
      <c r="E309" s="95">
        <f t="shared" si="18"/>
        <v>0</v>
      </c>
      <c r="G309" s="95"/>
      <c r="H309" s="95"/>
      <c r="I309" s="95"/>
    </row>
    <row r="310" spans="5:9" x14ac:dyDescent="0.3">
      <c r="E310" s="95">
        <f t="shared" si="18"/>
        <v>0</v>
      </c>
      <c r="G310" s="95"/>
      <c r="H310" s="95"/>
      <c r="I310" s="95"/>
    </row>
    <row r="311" spans="5:9" x14ac:dyDescent="0.3">
      <c r="E311" s="95">
        <f t="shared" si="18"/>
        <v>0</v>
      </c>
      <c r="G311" s="95"/>
      <c r="H311" s="95"/>
      <c r="I311" s="95"/>
    </row>
    <row r="312" spans="5:9" x14ac:dyDescent="0.3">
      <c r="E312" s="95">
        <f t="shared" si="18"/>
        <v>0</v>
      </c>
      <c r="G312" s="95"/>
      <c r="H312" s="95"/>
      <c r="I312" s="95"/>
    </row>
    <row r="313" spans="5:9" x14ac:dyDescent="0.3">
      <c r="E313" s="95">
        <f t="shared" si="18"/>
        <v>0</v>
      </c>
      <c r="G313" s="95"/>
      <c r="H313" s="95"/>
      <c r="I313" s="95"/>
    </row>
    <row r="314" spans="5:9" x14ac:dyDescent="0.3">
      <c r="E314" s="95">
        <f t="shared" si="18"/>
        <v>0</v>
      </c>
      <c r="G314" s="95"/>
      <c r="H314" s="95"/>
      <c r="I314" s="95"/>
    </row>
    <row r="315" spans="5:9" x14ac:dyDescent="0.3">
      <c r="E315" s="95">
        <f t="shared" si="18"/>
        <v>0</v>
      </c>
      <c r="G315" s="95"/>
      <c r="H315" s="95"/>
      <c r="I315" s="95"/>
    </row>
    <row r="316" spans="5:9" x14ac:dyDescent="0.3">
      <c r="E316" s="95">
        <f t="shared" si="18"/>
        <v>0</v>
      </c>
      <c r="G316" s="95"/>
      <c r="H316" s="95"/>
      <c r="I316" s="95"/>
    </row>
    <row r="317" spans="5:9" x14ac:dyDescent="0.3">
      <c r="E317" s="95">
        <f t="shared" si="18"/>
        <v>0</v>
      </c>
      <c r="G317" s="95"/>
      <c r="H317" s="95"/>
      <c r="I317" s="95"/>
    </row>
    <row r="318" spans="5:9" x14ac:dyDescent="0.3">
      <c r="E318" s="95">
        <f t="shared" si="18"/>
        <v>0</v>
      </c>
      <c r="G318" s="95"/>
      <c r="H318" s="95"/>
      <c r="I318" s="95"/>
    </row>
    <row r="319" spans="5:9" x14ac:dyDescent="0.3">
      <c r="E319" s="95">
        <f t="shared" si="18"/>
        <v>0</v>
      </c>
      <c r="G319" s="95"/>
      <c r="H319" s="95"/>
      <c r="I319" s="95"/>
    </row>
    <row r="320" spans="5:9" x14ac:dyDescent="0.3">
      <c r="E320" s="95">
        <f t="shared" si="18"/>
        <v>0</v>
      </c>
      <c r="G320" s="95"/>
      <c r="H320" s="95"/>
      <c r="I320" s="95"/>
    </row>
    <row r="321" spans="5:9" x14ac:dyDescent="0.3">
      <c r="E321" s="95">
        <f t="shared" si="18"/>
        <v>0</v>
      </c>
      <c r="G321" s="95"/>
      <c r="H321" s="95"/>
      <c r="I321" s="95"/>
    </row>
    <row r="322" spans="5:9" x14ac:dyDescent="0.3">
      <c r="E322" s="95">
        <f t="shared" si="18"/>
        <v>0</v>
      </c>
      <c r="G322" s="95"/>
      <c r="H322" s="95"/>
      <c r="I322" s="95"/>
    </row>
    <row r="323" spans="5:9" x14ac:dyDescent="0.3">
      <c r="E323" s="95">
        <f t="shared" si="18"/>
        <v>0</v>
      </c>
      <c r="G323" s="95"/>
      <c r="H323" s="95"/>
      <c r="I323" s="95"/>
    </row>
    <row r="324" spans="5:9" x14ac:dyDescent="0.3">
      <c r="E324" s="95">
        <f t="shared" si="18"/>
        <v>0</v>
      </c>
      <c r="G324" s="95"/>
      <c r="H324" s="95"/>
      <c r="I324" s="95"/>
    </row>
    <row r="325" spans="5:9" x14ac:dyDescent="0.3">
      <c r="E325" s="95">
        <f t="shared" si="18"/>
        <v>0</v>
      </c>
      <c r="G325" s="95"/>
      <c r="H325" s="95"/>
      <c r="I325" s="95"/>
    </row>
    <row r="326" spans="5:9" x14ac:dyDescent="0.3">
      <c r="E326" s="95">
        <f t="shared" si="18"/>
        <v>0</v>
      </c>
      <c r="G326" s="95"/>
      <c r="H326" s="95"/>
      <c r="I326" s="95"/>
    </row>
    <row r="327" spans="5:9" x14ac:dyDescent="0.3">
      <c r="E327" s="95">
        <f t="shared" si="18"/>
        <v>0</v>
      </c>
      <c r="G327" s="95"/>
      <c r="H327" s="95"/>
      <c r="I327" s="95"/>
    </row>
    <row r="328" spans="5:9" x14ac:dyDescent="0.3">
      <c r="E328" s="95">
        <f t="shared" si="18"/>
        <v>0</v>
      </c>
      <c r="G328" s="95"/>
      <c r="H328" s="95"/>
      <c r="I328" s="95"/>
    </row>
    <row r="329" spans="5:9" x14ac:dyDescent="0.3">
      <c r="E329" s="95">
        <f t="shared" si="18"/>
        <v>0</v>
      </c>
      <c r="G329" s="95"/>
      <c r="H329" s="95"/>
      <c r="I329" s="95"/>
    </row>
    <row r="330" spans="5:9" x14ac:dyDescent="0.3">
      <c r="E330" s="95">
        <f t="shared" ref="E330:E359" si="19">IF(E60="New",K60,0)</f>
        <v>0</v>
      </c>
      <c r="G330" s="95"/>
      <c r="H330" s="95"/>
      <c r="I330" s="95"/>
    </row>
    <row r="331" spans="5:9" x14ac:dyDescent="0.3">
      <c r="E331" s="95">
        <f t="shared" si="19"/>
        <v>0</v>
      </c>
      <c r="G331" s="95"/>
      <c r="H331" s="95"/>
      <c r="I331" s="95"/>
    </row>
    <row r="332" spans="5:9" x14ac:dyDescent="0.3">
      <c r="E332" s="95">
        <f t="shared" si="19"/>
        <v>0</v>
      </c>
      <c r="G332" s="95"/>
      <c r="H332" s="95"/>
      <c r="I332" s="95"/>
    </row>
    <row r="333" spans="5:9" x14ac:dyDescent="0.3">
      <c r="E333" s="95">
        <f t="shared" si="19"/>
        <v>0</v>
      </c>
      <c r="G333" s="95"/>
      <c r="H333" s="95"/>
      <c r="I333" s="95"/>
    </row>
    <row r="334" spans="5:9" x14ac:dyDescent="0.3">
      <c r="E334" s="95">
        <f t="shared" si="19"/>
        <v>0</v>
      </c>
      <c r="G334" s="95"/>
      <c r="H334" s="95"/>
      <c r="I334" s="95"/>
    </row>
    <row r="335" spans="5:9" x14ac:dyDescent="0.3">
      <c r="E335" s="95">
        <f t="shared" si="19"/>
        <v>0</v>
      </c>
      <c r="G335" s="95"/>
      <c r="H335" s="95"/>
      <c r="I335" s="95"/>
    </row>
    <row r="336" spans="5:9" x14ac:dyDescent="0.3">
      <c r="E336" s="95">
        <f t="shared" si="19"/>
        <v>0</v>
      </c>
      <c r="G336" s="95"/>
      <c r="H336" s="95"/>
      <c r="I336" s="95"/>
    </row>
    <row r="337" spans="5:9" x14ac:dyDescent="0.3">
      <c r="E337" s="95">
        <f t="shared" si="19"/>
        <v>0</v>
      </c>
      <c r="G337" s="95"/>
      <c r="H337" s="95"/>
      <c r="I337" s="95"/>
    </row>
    <row r="338" spans="5:9" x14ac:dyDescent="0.3">
      <c r="E338" s="95">
        <f t="shared" si="19"/>
        <v>0</v>
      </c>
      <c r="G338" s="95"/>
      <c r="H338" s="95"/>
      <c r="I338" s="95"/>
    </row>
    <row r="339" spans="5:9" x14ac:dyDescent="0.3">
      <c r="E339" s="95">
        <f t="shared" si="19"/>
        <v>0</v>
      </c>
      <c r="G339" s="95"/>
      <c r="H339" s="95"/>
      <c r="I339" s="95"/>
    </row>
    <row r="340" spans="5:9" x14ac:dyDescent="0.3">
      <c r="E340" s="95">
        <f t="shared" si="19"/>
        <v>0</v>
      </c>
      <c r="G340" s="95"/>
      <c r="H340" s="95"/>
      <c r="I340" s="95"/>
    </row>
    <row r="341" spans="5:9" x14ac:dyDescent="0.3">
      <c r="E341" s="95">
        <f t="shared" si="19"/>
        <v>0</v>
      </c>
      <c r="G341" s="95"/>
      <c r="H341" s="95"/>
      <c r="I341" s="95"/>
    </row>
    <row r="342" spans="5:9" x14ac:dyDescent="0.3">
      <c r="E342" s="95">
        <f t="shared" si="19"/>
        <v>0</v>
      </c>
      <c r="G342" s="95"/>
      <c r="H342" s="95"/>
      <c r="I342" s="95"/>
    </row>
    <row r="343" spans="5:9" x14ac:dyDescent="0.3">
      <c r="E343" s="95">
        <f t="shared" si="19"/>
        <v>0</v>
      </c>
      <c r="G343" s="95"/>
      <c r="H343" s="95"/>
      <c r="I343" s="95"/>
    </row>
    <row r="344" spans="5:9" x14ac:dyDescent="0.3">
      <c r="E344" s="95">
        <f t="shared" si="19"/>
        <v>0</v>
      </c>
      <c r="G344" s="95"/>
      <c r="H344" s="95"/>
      <c r="I344" s="95"/>
    </row>
    <row r="345" spans="5:9" x14ac:dyDescent="0.3">
      <c r="E345" s="95">
        <f t="shared" si="19"/>
        <v>0</v>
      </c>
      <c r="G345" s="95"/>
      <c r="H345" s="95"/>
      <c r="I345" s="95"/>
    </row>
    <row r="346" spans="5:9" x14ac:dyDescent="0.3">
      <c r="E346" s="95">
        <f t="shared" si="19"/>
        <v>0</v>
      </c>
      <c r="G346" s="95"/>
      <c r="H346" s="95"/>
      <c r="I346" s="95"/>
    </row>
    <row r="347" spans="5:9" x14ac:dyDescent="0.3">
      <c r="E347" s="95">
        <f t="shared" si="19"/>
        <v>0</v>
      </c>
      <c r="G347" s="95"/>
      <c r="H347" s="95"/>
      <c r="I347" s="95"/>
    </row>
    <row r="348" spans="5:9" x14ac:dyDescent="0.3">
      <c r="E348" s="95">
        <f t="shared" si="19"/>
        <v>0</v>
      </c>
      <c r="G348" s="95"/>
      <c r="H348" s="95"/>
      <c r="I348" s="95"/>
    </row>
    <row r="349" spans="5:9" x14ac:dyDescent="0.3">
      <c r="E349" s="95">
        <f t="shared" si="19"/>
        <v>0</v>
      </c>
      <c r="G349" s="95"/>
      <c r="H349" s="95"/>
      <c r="I349" s="95"/>
    </row>
    <row r="350" spans="5:9" x14ac:dyDescent="0.3">
      <c r="E350" s="95">
        <f t="shared" si="19"/>
        <v>0</v>
      </c>
      <c r="G350" s="95"/>
      <c r="H350" s="95"/>
      <c r="I350" s="95"/>
    </row>
    <row r="351" spans="5:9" x14ac:dyDescent="0.3">
      <c r="E351" s="95">
        <f t="shared" si="19"/>
        <v>0</v>
      </c>
      <c r="G351" s="95"/>
      <c r="H351" s="95"/>
      <c r="I351" s="95"/>
    </row>
    <row r="352" spans="5:9" x14ac:dyDescent="0.3">
      <c r="E352" s="95">
        <f t="shared" si="19"/>
        <v>0</v>
      </c>
      <c r="G352" s="95"/>
      <c r="H352" s="95"/>
      <c r="I352" s="95"/>
    </row>
    <row r="353" spans="5:9" x14ac:dyDescent="0.3">
      <c r="E353" s="95">
        <f t="shared" si="19"/>
        <v>0</v>
      </c>
      <c r="G353" s="95"/>
      <c r="H353" s="95"/>
      <c r="I353" s="95"/>
    </row>
    <row r="354" spans="5:9" x14ac:dyDescent="0.3">
      <c r="E354" s="95">
        <f t="shared" si="19"/>
        <v>0</v>
      </c>
      <c r="G354" s="95"/>
      <c r="H354" s="95"/>
      <c r="I354" s="95"/>
    </row>
    <row r="355" spans="5:9" x14ac:dyDescent="0.3">
      <c r="E355" s="95">
        <f t="shared" si="19"/>
        <v>0</v>
      </c>
      <c r="G355" s="95"/>
      <c r="H355" s="95"/>
      <c r="I355" s="95"/>
    </row>
    <row r="356" spans="5:9" x14ac:dyDescent="0.3">
      <c r="E356" s="95">
        <f t="shared" si="19"/>
        <v>0</v>
      </c>
      <c r="G356" s="95"/>
      <c r="H356" s="95"/>
      <c r="I356" s="95"/>
    </row>
    <row r="357" spans="5:9" x14ac:dyDescent="0.3">
      <c r="E357" s="95">
        <f t="shared" si="19"/>
        <v>0</v>
      </c>
      <c r="G357" s="95"/>
      <c r="H357" s="95"/>
      <c r="I357" s="95"/>
    </row>
    <row r="358" spans="5:9" x14ac:dyDescent="0.3">
      <c r="E358" s="95">
        <f t="shared" si="19"/>
        <v>0</v>
      </c>
      <c r="G358" s="95"/>
      <c r="H358" s="95"/>
      <c r="I358" s="95"/>
    </row>
    <row r="359" spans="5:9" x14ac:dyDescent="0.3">
      <c r="E359" s="95">
        <f t="shared" si="19"/>
        <v>0</v>
      </c>
      <c r="G359" s="95"/>
      <c r="H359" s="95"/>
      <c r="I359" s="95"/>
    </row>
    <row r="360" spans="5:9" x14ac:dyDescent="0.3">
      <c r="E360" s="95">
        <f t="shared" ref="E360:E391" si="20">IF(E90="New",K90,0)</f>
        <v>0</v>
      </c>
      <c r="G360" s="95"/>
      <c r="H360" s="95"/>
      <c r="I360" s="95"/>
    </row>
    <row r="361" spans="5:9" x14ac:dyDescent="0.3">
      <c r="E361" s="95">
        <f t="shared" si="20"/>
        <v>0</v>
      </c>
      <c r="G361" s="95"/>
      <c r="H361" s="95"/>
      <c r="I361" s="95"/>
    </row>
    <row r="362" spans="5:9" x14ac:dyDescent="0.3">
      <c r="E362" s="95">
        <f t="shared" si="20"/>
        <v>0</v>
      </c>
      <c r="G362" s="95"/>
      <c r="H362" s="95"/>
      <c r="I362" s="95"/>
    </row>
    <row r="363" spans="5:9" x14ac:dyDescent="0.3">
      <c r="E363" s="95">
        <f t="shared" si="20"/>
        <v>0</v>
      </c>
      <c r="G363" s="95"/>
      <c r="H363" s="95"/>
      <c r="I363" s="95"/>
    </row>
    <row r="364" spans="5:9" x14ac:dyDescent="0.3">
      <c r="E364" s="95">
        <f t="shared" si="20"/>
        <v>0</v>
      </c>
      <c r="G364" s="95"/>
      <c r="H364" s="95"/>
      <c r="I364" s="95"/>
    </row>
    <row r="365" spans="5:9" x14ac:dyDescent="0.3">
      <c r="E365" s="95">
        <f t="shared" si="20"/>
        <v>0</v>
      </c>
      <c r="G365" s="95"/>
      <c r="H365" s="95"/>
      <c r="I365" s="95"/>
    </row>
    <row r="366" spans="5:9" x14ac:dyDescent="0.3">
      <c r="E366" s="95">
        <f t="shared" si="20"/>
        <v>0</v>
      </c>
      <c r="G366" s="95"/>
      <c r="H366" s="95"/>
      <c r="I366" s="95"/>
    </row>
    <row r="367" spans="5:9" x14ac:dyDescent="0.3">
      <c r="E367" s="95">
        <f t="shared" si="20"/>
        <v>0</v>
      </c>
      <c r="G367" s="95"/>
      <c r="H367" s="95"/>
      <c r="I367" s="95"/>
    </row>
    <row r="368" spans="5:9" x14ac:dyDescent="0.3">
      <c r="E368" s="95">
        <f t="shared" si="20"/>
        <v>0</v>
      </c>
      <c r="G368" s="95"/>
      <c r="H368" s="95"/>
      <c r="I368" s="95"/>
    </row>
    <row r="369" spans="5:9" x14ac:dyDescent="0.3">
      <c r="E369" s="95">
        <f t="shared" si="20"/>
        <v>0</v>
      </c>
      <c r="G369" s="95"/>
      <c r="H369" s="95"/>
      <c r="I369" s="95"/>
    </row>
    <row r="370" spans="5:9" x14ac:dyDescent="0.3">
      <c r="E370" s="95">
        <f t="shared" si="20"/>
        <v>0</v>
      </c>
      <c r="G370" s="95"/>
      <c r="H370" s="95"/>
      <c r="I370" s="95"/>
    </row>
    <row r="371" spans="5:9" x14ac:dyDescent="0.3">
      <c r="E371" s="95">
        <f t="shared" si="20"/>
        <v>0</v>
      </c>
      <c r="G371" s="95"/>
      <c r="H371" s="95"/>
      <c r="I371" s="95"/>
    </row>
    <row r="372" spans="5:9" x14ac:dyDescent="0.3">
      <c r="E372" s="95">
        <f t="shared" si="20"/>
        <v>0</v>
      </c>
      <c r="G372" s="95"/>
      <c r="H372" s="95"/>
      <c r="I372" s="95"/>
    </row>
    <row r="373" spans="5:9" x14ac:dyDescent="0.3">
      <c r="E373" s="95">
        <f t="shared" si="20"/>
        <v>0</v>
      </c>
      <c r="G373" s="95"/>
      <c r="H373" s="95"/>
      <c r="I373" s="95"/>
    </row>
    <row r="374" spans="5:9" x14ac:dyDescent="0.3">
      <c r="E374" s="95">
        <f t="shared" si="20"/>
        <v>0</v>
      </c>
      <c r="G374" s="95"/>
      <c r="H374" s="95"/>
      <c r="I374" s="95"/>
    </row>
    <row r="375" spans="5:9" x14ac:dyDescent="0.3">
      <c r="E375" s="95">
        <f t="shared" si="20"/>
        <v>0</v>
      </c>
      <c r="G375" s="95"/>
      <c r="H375" s="95"/>
      <c r="I375" s="95"/>
    </row>
    <row r="376" spans="5:9" x14ac:dyDescent="0.3">
      <c r="E376" s="95">
        <f t="shared" si="20"/>
        <v>0</v>
      </c>
      <c r="G376" s="95"/>
      <c r="H376" s="95"/>
      <c r="I376" s="95"/>
    </row>
    <row r="377" spans="5:9" x14ac:dyDescent="0.3">
      <c r="E377" s="95">
        <f t="shared" si="20"/>
        <v>0</v>
      </c>
      <c r="G377" s="95"/>
      <c r="H377" s="95"/>
      <c r="I377" s="95"/>
    </row>
    <row r="378" spans="5:9" x14ac:dyDescent="0.3">
      <c r="E378" s="95">
        <f t="shared" si="20"/>
        <v>0</v>
      </c>
      <c r="G378" s="95"/>
      <c r="H378" s="95"/>
      <c r="I378" s="95"/>
    </row>
    <row r="379" spans="5:9" x14ac:dyDescent="0.3">
      <c r="E379" s="95">
        <f t="shared" si="20"/>
        <v>0</v>
      </c>
    </row>
    <row r="380" spans="5:9" x14ac:dyDescent="0.3">
      <c r="E380" s="95">
        <f t="shared" si="20"/>
        <v>0</v>
      </c>
    </row>
    <row r="381" spans="5:9" x14ac:dyDescent="0.3">
      <c r="E381" s="95">
        <f t="shared" si="20"/>
        <v>0</v>
      </c>
    </row>
    <row r="382" spans="5:9" x14ac:dyDescent="0.3">
      <c r="E382" s="95">
        <f t="shared" si="20"/>
        <v>0</v>
      </c>
    </row>
    <row r="383" spans="5:9" x14ac:dyDescent="0.3">
      <c r="E383" s="95">
        <f t="shared" si="20"/>
        <v>0</v>
      </c>
    </row>
    <row r="384" spans="5:9" x14ac:dyDescent="0.3">
      <c r="E384" s="95">
        <f t="shared" si="20"/>
        <v>0</v>
      </c>
    </row>
    <row r="385" spans="5:5" x14ac:dyDescent="0.3">
      <c r="E385" s="95">
        <f t="shared" si="20"/>
        <v>0</v>
      </c>
    </row>
    <row r="386" spans="5:5" x14ac:dyDescent="0.3">
      <c r="E386" s="95">
        <f t="shared" si="20"/>
        <v>0</v>
      </c>
    </row>
    <row r="387" spans="5:5" x14ac:dyDescent="0.3">
      <c r="E387" s="95">
        <f t="shared" si="20"/>
        <v>0</v>
      </c>
    </row>
    <row r="388" spans="5:5" x14ac:dyDescent="0.3">
      <c r="E388" s="95">
        <f t="shared" si="20"/>
        <v>0</v>
      </c>
    </row>
    <row r="389" spans="5:5" x14ac:dyDescent="0.3">
      <c r="E389" s="95">
        <f t="shared" si="20"/>
        <v>0</v>
      </c>
    </row>
    <row r="390" spans="5:5" x14ac:dyDescent="0.3">
      <c r="E390" s="95">
        <f t="shared" si="20"/>
        <v>0</v>
      </c>
    </row>
    <row r="391" spans="5:5" x14ac:dyDescent="0.3">
      <c r="E391" s="95">
        <f t="shared" si="20"/>
        <v>0</v>
      </c>
    </row>
    <row r="392" spans="5:5" x14ac:dyDescent="0.3">
      <c r="E392" s="95">
        <f t="shared" ref="E392:E455" si="21">IF(E122="New",K122,0)</f>
        <v>0</v>
      </c>
    </row>
    <row r="393" spans="5:5" x14ac:dyDescent="0.3">
      <c r="E393" s="95">
        <f t="shared" si="21"/>
        <v>0</v>
      </c>
    </row>
    <row r="394" spans="5:5" x14ac:dyDescent="0.3">
      <c r="E394" s="95">
        <f t="shared" si="21"/>
        <v>0</v>
      </c>
    </row>
    <row r="395" spans="5:5" x14ac:dyDescent="0.3">
      <c r="E395" s="95">
        <f t="shared" si="21"/>
        <v>0</v>
      </c>
    </row>
    <row r="396" spans="5:5" x14ac:dyDescent="0.3">
      <c r="E396" s="95">
        <f t="shared" si="21"/>
        <v>0</v>
      </c>
    </row>
    <row r="397" spans="5:5" x14ac:dyDescent="0.3">
      <c r="E397" s="95">
        <f t="shared" si="21"/>
        <v>0</v>
      </c>
    </row>
    <row r="398" spans="5:5" x14ac:dyDescent="0.3">
      <c r="E398" s="95">
        <f t="shared" si="21"/>
        <v>0</v>
      </c>
    </row>
    <row r="399" spans="5:5" x14ac:dyDescent="0.3">
      <c r="E399" s="95">
        <f t="shared" si="21"/>
        <v>0</v>
      </c>
    </row>
    <row r="400" spans="5:5" x14ac:dyDescent="0.3">
      <c r="E400" s="95">
        <f t="shared" si="21"/>
        <v>0</v>
      </c>
    </row>
    <row r="401" spans="5:5" x14ac:dyDescent="0.3">
      <c r="E401" s="95">
        <f t="shared" si="21"/>
        <v>0</v>
      </c>
    </row>
    <row r="402" spans="5:5" x14ac:dyDescent="0.3">
      <c r="E402" s="95">
        <f t="shared" si="21"/>
        <v>0</v>
      </c>
    </row>
    <row r="403" spans="5:5" x14ac:dyDescent="0.3">
      <c r="E403" s="95">
        <f t="shared" si="21"/>
        <v>0</v>
      </c>
    </row>
    <row r="404" spans="5:5" x14ac:dyDescent="0.3">
      <c r="E404" s="95">
        <f t="shared" si="21"/>
        <v>0</v>
      </c>
    </row>
    <row r="405" spans="5:5" x14ac:dyDescent="0.3">
      <c r="E405" s="95">
        <f t="shared" si="21"/>
        <v>0</v>
      </c>
    </row>
    <row r="406" spans="5:5" x14ac:dyDescent="0.3">
      <c r="E406" s="95">
        <f t="shared" si="21"/>
        <v>0</v>
      </c>
    </row>
    <row r="407" spans="5:5" x14ac:dyDescent="0.3">
      <c r="E407" s="95">
        <f t="shared" si="21"/>
        <v>0</v>
      </c>
    </row>
    <row r="408" spans="5:5" x14ac:dyDescent="0.3">
      <c r="E408" s="95">
        <f t="shared" si="21"/>
        <v>0</v>
      </c>
    </row>
    <row r="409" spans="5:5" x14ac:dyDescent="0.3">
      <c r="E409" s="95">
        <f t="shared" si="21"/>
        <v>0</v>
      </c>
    </row>
    <row r="410" spans="5:5" x14ac:dyDescent="0.3">
      <c r="E410" s="95">
        <f t="shared" si="21"/>
        <v>0</v>
      </c>
    </row>
    <row r="411" spans="5:5" x14ac:dyDescent="0.3">
      <c r="E411" s="95">
        <f t="shared" si="21"/>
        <v>0</v>
      </c>
    </row>
    <row r="412" spans="5:5" x14ac:dyDescent="0.3">
      <c r="E412" s="95">
        <f t="shared" si="21"/>
        <v>0</v>
      </c>
    </row>
    <row r="413" spans="5:5" x14ac:dyDescent="0.3">
      <c r="E413" s="95">
        <f t="shared" si="21"/>
        <v>0</v>
      </c>
    </row>
    <row r="414" spans="5:5" x14ac:dyDescent="0.3">
      <c r="E414" s="95">
        <f t="shared" si="21"/>
        <v>0</v>
      </c>
    </row>
    <row r="415" spans="5:5" x14ac:dyDescent="0.3">
      <c r="E415" s="95">
        <f t="shared" si="21"/>
        <v>0</v>
      </c>
    </row>
    <row r="416" spans="5:5" x14ac:dyDescent="0.3">
      <c r="E416" s="95">
        <f t="shared" si="21"/>
        <v>0</v>
      </c>
    </row>
    <row r="417" spans="5:5" x14ac:dyDescent="0.3">
      <c r="E417" s="95">
        <f t="shared" si="21"/>
        <v>0</v>
      </c>
    </row>
    <row r="418" spans="5:5" x14ac:dyDescent="0.3">
      <c r="E418" s="95">
        <f t="shared" si="21"/>
        <v>0</v>
      </c>
    </row>
    <row r="419" spans="5:5" x14ac:dyDescent="0.3">
      <c r="E419" s="95">
        <f t="shared" si="21"/>
        <v>0</v>
      </c>
    </row>
    <row r="420" spans="5:5" x14ac:dyDescent="0.3">
      <c r="E420" s="95">
        <f t="shared" si="21"/>
        <v>0</v>
      </c>
    </row>
    <row r="421" spans="5:5" x14ac:dyDescent="0.3">
      <c r="E421" s="95">
        <f t="shared" si="21"/>
        <v>0</v>
      </c>
    </row>
    <row r="422" spans="5:5" x14ac:dyDescent="0.3">
      <c r="E422" s="95">
        <f t="shared" si="21"/>
        <v>0</v>
      </c>
    </row>
    <row r="423" spans="5:5" x14ac:dyDescent="0.3">
      <c r="E423" s="95">
        <f t="shared" si="21"/>
        <v>0</v>
      </c>
    </row>
    <row r="424" spans="5:5" x14ac:dyDescent="0.3">
      <c r="E424" s="95">
        <f t="shared" si="21"/>
        <v>0</v>
      </c>
    </row>
    <row r="425" spans="5:5" x14ac:dyDescent="0.3">
      <c r="E425" s="95">
        <f t="shared" si="21"/>
        <v>0</v>
      </c>
    </row>
    <row r="426" spans="5:5" x14ac:dyDescent="0.3">
      <c r="E426" s="95">
        <f t="shared" si="21"/>
        <v>0</v>
      </c>
    </row>
    <row r="427" spans="5:5" x14ac:dyDescent="0.3">
      <c r="E427" s="95">
        <f t="shared" si="21"/>
        <v>0</v>
      </c>
    </row>
    <row r="428" spans="5:5" x14ac:dyDescent="0.3">
      <c r="E428" s="95">
        <f t="shared" si="21"/>
        <v>0</v>
      </c>
    </row>
    <row r="429" spans="5:5" x14ac:dyDescent="0.3">
      <c r="E429" s="95">
        <f t="shared" si="21"/>
        <v>0</v>
      </c>
    </row>
    <row r="430" spans="5:5" x14ac:dyDescent="0.3">
      <c r="E430" s="95">
        <f t="shared" si="21"/>
        <v>0</v>
      </c>
    </row>
    <row r="431" spans="5:5" x14ac:dyDescent="0.3">
      <c r="E431" s="95">
        <f t="shared" si="21"/>
        <v>0</v>
      </c>
    </row>
    <row r="432" spans="5:5" x14ac:dyDescent="0.3">
      <c r="E432" s="95">
        <f t="shared" si="21"/>
        <v>0</v>
      </c>
    </row>
    <row r="433" spans="5:5" x14ac:dyDescent="0.3">
      <c r="E433" s="95">
        <f t="shared" si="21"/>
        <v>0</v>
      </c>
    </row>
    <row r="434" spans="5:5" x14ac:dyDescent="0.3">
      <c r="E434" s="95">
        <f t="shared" si="21"/>
        <v>0</v>
      </c>
    </row>
    <row r="435" spans="5:5" x14ac:dyDescent="0.3">
      <c r="E435" s="95">
        <f t="shared" si="21"/>
        <v>0</v>
      </c>
    </row>
    <row r="436" spans="5:5" x14ac:dyDescent="0.3">
      <c r="E436" s="95">
        <f t="shared" si="21"/>
        <v>0</v>
      </c>
    </row>
    <row r="437" spans="5:5" x14ac:dyDescent="0.3">
      <c r="E437" s="95">
        <f t="shared" si="21"/>
        <v>0</v>
      </c>
    </row>
    <row r="438" spans="5:5" x14ac:dyDescent="0.3">
      <c r="E438" s="95">
        <f t="shared" si="21"/>
        <v>0</v>
      </c>
    </row>
    <row r="439" spans="5:5" x14ac:dyDescent="0.3">
      <c r="E439" s="95">
        <f t="shared" si="21"/>
        <v>0</v>
      </c>
    </row>
    <row r="440" spans="5:5" x14ac:dyDescent="0.3">
      <c r="E440" s="95">
        <f t="shared" si="21"/>
        <v>0</v>
      </c>
    </row>
    <row r="441" spans="5:5" x14ac:dyDescent="0.3">
      <c r="E441" s="95">
        <f t="shared" si="21"/>
        <v>0</v>
      </c>
    </row>
    <row r="442" spans="5:5" x14ac:dyDescent="0.3">
      <c r="E442" s="95">
        <f t="shared" si="21"/>
        <v>0</v>
      </c>
    </row>
    <row r="443" spans="5:5" x14ac:dyDescent="0.3">
      <c r="E443" s="95">
        <f t="shared" si="21"/>
        <v>0</v>
      </c>
    </row>
    <row r="444" spans="5:5" x14ac:dyDescent="0.3">
      <c r="E444" s="95">
        <f t="shared" si="21"/>
        <v>0</v>
      </c>
    </row>
    <row r="445" spans="5:5" x14ac:dyDescent="0.3">
      <c r="E445" s="95">
        <f t="shared" si="21"/>
        <v>0</v>
      </c>
    </row>
    <row r="446" spans="5:5" x14ac:dyDescent="0.3">
      <c r="E446" s="95">
        <f t="shared" si="21"/>
        <v>0</v>
      </c>
    </row>
    <row r="447" spans="5:5" x14ac:dyDescent="0.3">
      <c r="E447" s="95">
        <f t="shared" si="21"/>
        <v>0</v>
      </c>
    </row>
    <row r="448" spans="5:5" x14ac:dyDescent="0.3">
      <c r="E448" s="95">
        <f t="shared" si="21"/>
        <v>0</v>
      </c>
    </row>
    <row r="449" spans="5:5" x14ac:dyDescent="0.3">
      <c r="E449" s="95">
        <f t="shared" si="21"/>
        <v>0</v>
      </c>
    </row>
    <row r="450" spans="5:5" x14ac:dyDescent="0.3">
      <c r="E450" s="95">
        <f t="shared" si="21"/>
        <v>0</v>
      </c>
    </row>
    <row r="451" spans="5:5" x14ac:dyDescent="0.3">
      <c r="E451" s="95">
        <f t="shared" si="21"/>
        <v>0</v>
      </c>
    </row>
    <row r="452" spans="5:5" x14ac:dyDescent="0.3">
      <c r="E452" s="95">
        <f t="shared" si="21"/>
        <v>0</v>
      </c>
    </row>
    <row r="453" spans="5:5" x14ac:dyDescent="0.3">
      <c r="E453" s="95">
        <f t="shared" si="21"/>
        <v>0</v>
      </c>
    </row>
    <row r="454" spans="5:5" x14ac:dyDescent="0.3">
      <c r="E454" s="95">
        <f t="shared" si="21"/>
        <v>0</v>
      </c>
    </row>
    <row r="455" spans="5:5" x14ac:dyDescent="0.3">
      <c r="E455" s="95">
        <f t="shared" si="21"/>
        <v>0</v>
      </c>
    </row>
    <row r="456" spans="5:5" x14ac:dyDescent="0.3">
      <c r="E456" s="95">
        <f t="shared" ref="E456:E498" si="22">IF(E186="New",K186,0)</f>
        <v>0</v>
      </c>
    </row>
    <row r="457" spans="5:5" x14ac:dyDescent="0.3">
      <c r="E457" s="95">
        <f t="shared" si="22"/>
        <v>0</v>
      </c>
    </row>
    <row r="458" spans="5:5" x14ac:dyDescent="0.3">
      <c r="E458" s="95">
        <f t="shared" si="22"/>
        <v>0</v>
      </c>
    </row>
    <row r="459" spans="5:5" x14ac:dyDescent="0.3">
      <c r="E459" s="95">
        <f t="shared" si="22"/>
        <v>0</v>
      </c>
    </row>
    <row r="460" spans="5:5" x14ac:dyDescent="0.3">
      <c r="E460" s="95">
        <f t="shared" si="22"/>
        <v>0</v>
      </c>
    </row>
    <row r="461" spans="5:5" x14ac:dyDescent="0.3">
      <c r="E461" s="95">
        <f t="shared" si="22"/>
        <v>0</v>
      </c>
    </row>
    <row r="462" spans="5:5" x14ac:dyDescent="0.3">
      <c r="E462" s="95">
        <f t="shared" si="22"/>
        <v>0</v>
      </c>
    </row>
    <row r="463" spans="5:5" x14ac:dyDescent="0.3">
      <c r="E463" s="95">
        <f t="shared" si="22"/>
        <v>0</v>
      </c>
    </row>
    <row r="464" spans="5:5" x14ac:dyDescent="0.3">
      <c r="E464" s="95">
        <f t="shared" si="22"/>
        <v>0</v>
      </c>
    </row>
    <row r="465" spans="5:5" x14ac:dyDescent="0.3">
      <c r="E465" s="95">
        <f t="shared" si="22"/>
        <v>0</v>
      </c>
    </row>
    <row r="466" spans="5:5" x14ac:dyDescent="0.3">
      <c r="E466" s="95">
        <f t="shared" si="22"/>
        <v>0</v>
      </c>
    </row>
    <row r="467" spans="5:5" x14ac:dyDescent="0.3">
      <c r="E467" s="95">
        <f t="shared" si="22"/>
        <v>0</v>
      </c>
    </row>
    <row r="468" spans="5:5" x14ac:dyDescent="0.3">
      <c r="E468" s="95">
        <f t="shared" si="22"/>
        <v>0</v>
      </c>
    </row>
    <row r="469" spans="5:5" x14ac:dyDescent="0.3">
      <c r="E469" s="95">
        <f t="shared" si="22"/>
        <v>0</v>
      </c>
    </row>
    <row r="470" spans="5:5" x14ac:dyDescent="0.3">
      <c r="E470" s="95">
        <f t="shared" si="22"/>
        <v>0</v>
      </c>
    </row>
    <row r="471" spans="5:5" x14ac:dyDescent="0.3">
      <c r="E471" s="95">
        <f t="shared" si="22"/>
        <v>0</v>
      </c>
    </row>
    <row r="472" spans="5:5" x14ac:dyDescent="0.3">
      <c r="E472" s="95">
        <f t="shared" si="22"/>
        <v>0</v>
      </c>
    </row>
    <row r="473" spans="5:5" x14ac:dyDescent="0.3">
      <c r="E473" s="95">
        <f t="shared" si="22"/>
        <v>0</v>
      </c>
    </row>
    <row r="474" spans="5:5" x14ac:dyDescent="0.3">
      <c r="E474" s="95">
        <f t="shared" si="22"/>
        <v>0</v>
      </c>
    </row>
    <row r="475" spans="5:5" x14ac:dyDescent="0.3">
      <c r="E475" s="95">
        <f t="shared" si="22"/>
        <v>0</v>
      </c>
    </row>
    <row r="476" spans="5:5" x14ac:dyDescent="0.3">
      <c r="E476" s="95">
        <f t="shared" si="22"/>
        <v>0</v>
      </c>
    </row>
    <row r="477" spans="5:5" x14ac:dyDescent="0.3">
      <c r="E477" s="95">
        <f t="shared" si="22"/>
        <v>0</v>
      </c>
    </row>
    <row r="478" spans="5:5" x14ac:dyDescent="0.3">
      <c r="E478" s="95">
        <f t="shared" si="22"/>
        <v>0</v>
      </c>
    </row>
    <row r="479" spans="5:5" x14ac:dyDescent="0.3">
      <c r="E479" s="95">
        <f t="shared" si="22"/>
        <v>0</v>
      </c>
    </row>
    <row r="480" spans="5:5" x14ac:dyDescent="0.3">
      <c r="E480" s="95">
        <f t="shared" si="22"/>
        <v>0</v>
      </c>
    </row>
    <row r="481" spans="5:5" x14ac:dyDescent="0.3">
      <c r="E481" s="95">
        <f t="shared" si="22"/>
        <v>0</v>
      </c>
    </row>
    <row r="482" spans="5:5" x14ac:dyDescent="0.3">
      <c r="E482" s="95">
        <f t="shared" si="22"/>
        <v>0</v>
      </c>
    </row>
    <row r="483" spans="5:5" x14ac:dyDescent="0.3">
      <c r="E483" s="95">
        <f t="shared" si="22"/>
        <v>0</v>
      </c>
    </row>
    <row r="484" spans="5:5" x14ac:dyDescent="0.3">
      <c r="E484" s="95">
        <f t="shared" si="22"/>
        <v>0</v>
      </c>
    </row>
    <row r="485" spans="5:5" x14ac:dyDescent="0.3">
      <c r="E485" s="95">
        <f t="shared" si="22"/>
        <v>0</v>
      </c>
    </row>
    <row r="486" spans="5:5" x14ac:dyDescent="0.3">
      <c r="E486" s="95">
        <f t="shared" si="22"/>
        <v>0</v>
      </c>
    </row>
    <row r="487" spans="5:5" x14ac:dyDescent="0.3">
      <c r="E487" s="95">
        <f t="shared" si="22"/>
        <v>0</v>
      </c>
    </row>
    <row r="488" spans="5:5" x14ac:dyDescent="0.3">
      <c r="E488" s="95">
        <f t="shared" si="22"/>
        <v>0</v>
      </c>
    </row>
    <row r="489" spans="5:5" x14ac:dyDescent="0.3">
      <c r="E489" s="95">
        <f t="shared" si="22"/>
        <v>0</v>
      </c>
    </row>
    <row r="490" spans="5:5" x14ac:dyDescent="0.3">
      <c r="E490" s="95">
        <f t="shared" si="22"/>
        <v>0</v>
      </c>
    </row>
    <row r="491" spans="5:5" x14ac:dyDescent="0.3">
      <c r="E491" s="95">
        <f t="shared" si="22"/>
        <v>0</v>
      </c>
    </row>
    <row r="492" spans="5:5" x14ac:dyDescent="0.3">
      <c r="E492" s="95">
        <f t="shared" si="22"/>
        <v>0</v>
      </c>
    </row>
    <row r="493" spans="5:5" x14ac:dyDescent="0.3">
      <c r="E493" s="95">
        <f t="shared" si="22"/>
        <v>0</v>
      </c>
    </row>
    <row r="494" spans="5:5" x14ac:dyDescent="0.3">
      <c r="E494" s="95">
        <f t="shared" si="22"/>
        <v>0</v>
      </c>
    </row>
    <row r="495" spans="5:5" x14ac:dyDescent="0.3">
      <c r="E495" s="95">
        <f t="shared" si="22"/>
        <v>0</v>
      </c>
    </row>
    <row r="496" spans="5:5" x14ac:dyDescent="0.3">
      <c r="E496" s="95">
        <f t="shared" si="22"/>
        <v>0</v>
      </c>
    </row>
    <row r="497" spans="5:5" x14ac:dyDescent="0.3">
      <c r="E497" s="95">
        <f t="shared" si="22"/>
        <v>0</v>
      </c>
    </row>
    <row r="498" spans="5:5" x14ac:dyDescent="0.3">
      <c r="E498" s="95">
        <f t="shared" si="22"/>
        <v>0</v>
      </c>
    </row>
    <row r="499" spans="5:5" x14ac:dyDescent="0.3">
      <c r="E499" s="95">
        <f>IF(E229="New",K229,0)</f>
        <v>0</v>
      </c>
    </row>
    <row r="500" spans="5:5" x14ac:dyDescent="0.3">
      <c r="E500" s="95">
        <f>SUM(E284:E499)</f>
        <v>0</v>
      </c>
    </row>
  </sheetData>
  <sheetProtection password="9DE9" sheet="1" insertRows="0" selectLockedCells="1"/>
  <mergeCells count="4">
    <mergeCell ref="T230:U230"/>
    <mergeCell ref="N230:O230"/>
    <mergeCell ref="C5:N5"/>
    <mergeCell ref="P5:U5"/>
  </mergeCells>
  <pageMargins left="0.3" right="0.24" top="0.18" bottom="0.26" header="0.11" footer="0.3"/>
  <pageSetup scale="70" orientation="landscape"/>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2F7B-569A-439F-898B-BA6B7B4A947C}">
  <sheetPr codeName="Sheet2"/>
  <dimension ref="A1:AN661"/>
  <sheetViews>
    <sheetView zoomScaleNormal="100" workbookViewId="0">
      <pane ySplit="12" topLeftCell="A13" activePane="bottomLeft" state="frozen"/>
      <selection activeCell="E169" sqref="E169:F169"/>
      <selection pane="bottomLeft" activeCell="N36" sqref="N36"/>
    </sheetView>
  </sheetViews>
  <sheetFormatPr defaultRowHeight="14.4" x14ac:dyDescent="0.3"/>
  <cols>
    <col min="3" max="3" width="19.44140625" style="57" customWidth="1"/>
    <col min="4" max="4" width="12.6640625" style="57" customWidth="1"/>
    <col min="5" max="5" width="13.6640625" hidden="1" customWidth="1"/>
    <col min="6" max="6" width="10.44140625" style="123" customWidth="1"/>
    <col min="7" max="7" width="1.109375" style="97" hidden="1" customWidth="1"/>
    <col min="8" max="8" width="2.6640625" style="97" hidden="1" customWidth="1"/>
    <col min="9" max="9" width="1.109375" style="97" hidden="1" customWidth="1"/>
    <col min="10" max="10" width="4.6640625" style="97" hidden="1" customWidth="1"/>
    <col min="11" max="11" width="11.44140625" style="97" customWidth="1"/>
    <col min="12" max="12" width="21.109375" style="57" customWidth="1"/>
    <col min="13" max="13" width="5.6640625" style="97" customWidth="1"/>
    <col min="14" max="14" width="11.88671875" style="98" customWidth="1"/>
    <col min="15" max="15" width="11.44140625" style="98" bestFit="1" customWidth="1"/>
    <col min="16" max="16" width="10.6640625" style="97" customWidth="1"/>
    <col min="17" max="17" width="10.44140625" style="123" customWidth="1"/>
    <col min="18" max="18" width="1.109375" style="96" hidden="1" customWidth="1"/>
    <col min="19" max="19" width="2.6640625" style="96" hidden="1" customWidth="1"/>
    <col min="20" max="20" width="1.109375" style="96" hidden="1" customWidth="1"/>
    <col min="21" max="21" width="4.6640625" style="96" hidden="1" customWidth="1"/>
    <col min="22" max="22" width="12" style="98" customWidth="1"/>
    <col min="23" max="23" width="9.109375" style="97" customWidth="1"/>
    <col min="24" max="24" width="9.6640625" style="97" customWidth="1"/>
    <col min="25" max="25" width="10.44140625" style="123" customWidth="1"/>
    <col min="26" max="26" width="1.109375" style="96" hidden="1" customWidth="1"/>
    <col min="27" max="27" width="2.6640625" style="96" hidden="1" customWidth="1"/>
    <col min="28" max="28" width="1.109375" style="96" hidden="1" customWidth="1"/>
    <col min="29" max="29" width="4.6640625" style="96" hidden="1" customWidth="1"/>
    <col min="30" max="30" width="11.44140625" style="98" bestFit="1" customWidth="1"/>
  </cols>
  <sheetData>
    <row r="1" spans="1:37" ht="39" customHeight="1" x14ac:dyDescent="0.3">
      <c r="A1" s="11"/>
      <c r="B1" s="11"/>
      <c r="C1" s="52"/>
      <c r="D1" s="52"/>
      <c r="E1" s="11"/>
      <c r="F1" s="121"/>
      <c r="G1" s="61"/>
      <c r="H1" s="61"/>
      <c r="I1" s="61"/>
      <c r="J1" s="61"/>
      <c r="K1" s="61"/>
      <c r="L1" s="52"/>
      <c r="M1" s="61"/>
      <c r="N1" s="62"/>
      <c r="O1" s="62"/>
      <c r="P1" s="61"/>
      <c r="Q1" s="121"/>
      <c r="R1" s="63"/>
      <c r="S1" s="63"/>
      <c r="T1" s="63"/>
      <c r="U1" s="63"/>
      <c r="V1" s="62"/>
      <c r="W1" s="61"/>
      <c r="X1" s="61"/>
      <c r="Y1" s="121"/>
      <c r="Z1" s="63">
        <v>4</v>
      </c>
      <c r="AA1" s="63"/>
      <c r="AB1" s="63"/>
      <c r="AC1" s="63"/>
      <c r="AD1" s="62"/>
      <c r="AE1" s="11"/>
      <c r="AF1" s="11"/>
      <c r="AG1" s="11"/>
      <c r="AH1" s="11"/>
      <c r="AI1" s="11"/>
      <c r="AJ1" s="11"/>
      <c r="AK1" s="11"/>
    </row>
    <row r="2" spans="1:37" ht="15" customHeight="1" x14ac:dyDescent="0.3">
      <c r="A2" s="11"/>
      <c r="B2" s="11"/>
      <c r="C2" s="52"/>
      <c r="D2" s="52"/>
      <c r="E2" s="11"/>
      <c r="F2" s="121"/>
      <c r="G2" s="61"/>
      <c r="H2" s="61"/>
      <c r="I2" s="61"/>
      <c r="J2" s="61"/>
      <c r="K2" s="61"/>
      <c r="L2" s="52"/>
      <c r="M2" s="61"/>
      <c r="N2" s="62"/>
      <c r="O2" s="62"/>
      <c r="P2" s="61"/>
      <c r="Q2" s="121"/>
      <c r="R2" s="63"/>
      <c r="S2" s="63"/>
      <c r="T2" s="63"/>
      <c r="U2" s="63"/>
      <c r="V2" s="62"/>
      <c r="W2" s="61"/>
      <c r="X2" s="61"/>
      <c r="Y2" s="121"/>
      <c r="Z2" s="63"/>
      <c r="AA2" s="63"/>
      <c r="AB2" s="63"/>
      <c r="AC2" s="63"/>
      <c r="AD2" s="62"/>
      <c r="AE2" s="11"/>
      <c r="AF2" s="11"/>
      <c r="AG2" s="11"/>
      <c r="AH2" s="11"/>
      <c r="AI2" s="11"/>
      <c r="AJ2" s="11"/>
      <c r="AK2" s="11"/>
    </row>
    <row r="3" spans="1:37" x14ac:dyDescent="0.3">
      <c r="A3" s="11"/>
      <c r="B3" s="2"/>
      <c r="C3" s="53"/>
      <c r="D3" s="53"/>
      <c r="E3" s="2"/>
      <c r="F3" s="122"/>
      <c r="G3" s="64"/>
      <c r="H3" s="64"/>
      <c r="I3" s="64"/>
      <c r="J3" s="64"/>
      <c r="K3" s="64"/>
      <c r="L3" s="53"/>
      <c r="M3" s="64"/>
      <c r="N3" s="65"/>
      <c r="O3" s="65"/>
      <c r="P3" s="64"/>
      <c r="Q3" s="122"/>
      <c r="R3" s="66"/>
      <c r="S3" s="66"/>
      <c r="T3" s="66"/>
      <c r="U3" s="66"/>
      <c r="V3" s="65"/>
      <c r="W3" s="64"/>
      <c r="X3" s="64"/>
      <c r="Y3" s="122"/>
      <c r="Z3" s="66"/>
      <c r="AA3" s="66"/>
      <c r="AB3" s="66"/>
      <c r="AC3" s="66"/>
      <c r="AD3" s="65"/>
      <c r="AE3" s="2"/>
      <c r="AF3" s="11"/>
      <c r="AG3" s="11"/>
      <c r="AH3" s="11"/>
      <c r="AI3" s="11"/>
      <c r="AJ3" s="11"/>
      <c r="AK3" s="11"/>
    </row>
    <row r="4" spans="1:37" x14ac:dyDescent="0.3">
      <c r="A4" s="11"/>
      <c r="B4" s="2"/>
      <c r="C4" s="53"/>
      <c r="D4" s="53"/>
      <c r="E4" s="2"/>
      <c r="F4" s="122"/>
      <c r="G4" s="64"/>
      <c r="H4" s="64"/>
      <c r="I4" s="64"/>
      <c r="J4" s="64"/>
      <c r="K4" s="64"/>
      <c r="L4" s="53"/>
      <c r="M4" s="64"/>
      <c r="N4" s="65"/>
      <c r="O4" s="65"/>
      <c r="P4" s="64"/>
      <c r="Q4" s="122"/>
      <c r="R4" s="66"/>
      <c r="S4" s="66"/>
      <c r="T4" s="66"/>
      <c r="U4" s="66"/>
      <c r="V4" s="65"/>
      <c r="W4" s="64"/>
      <c r="X4" s="64"/>
      <c r="Y4" s="122"/>
      <c r="Z4" s="66"/>
      <c r="AA4" s="66"/>
      <c r="AB4" s="66"/>
      <c r="AC4" s="66"/>
      <c r="AD4" s="65"/>
      <c r="AE4" s="2"/>
      <c r="AF4" s="11"/>
      <c r="AG4" s="11"/>
      <c r="AH4" s="11"/>
      <c r="AI4" s="11"/>
      <c r="AJ4" s="11"/>
      <c r="AK4" s="11"/>
    </row>
    <row r="5" spans="1:37" ht="21" x14ac:dyDescent="0.3">
      <c r="A5" s="11"/>
      <c r="B5" s="2"/>
      <c r="C5" s="309" t="s">
        <v>254</v>
      </c>
      <c r="D5" s="310"/>
      <c r="E5" s="310"/>
      <c r="F5" s="310"/>
      <c r="G5" s="310"/>
      <c r="H5" s="310"/>
      <c r="I5" s="310"/>
      <c r="J5" s="310"/>
      <c r="K5" s="310"/>
      <c r="L5" s="310"/>
      <c r="M5" s="310"/>
      <c r="N5" s="310"/>
      <c r="O5" s="310"/>
      <c r="P5" s="310"/>
      <c r="Q5" s="310"/>
      <c r="R5" s="310"/>
      <c r="S5" s="310"/>
      <c r="T5" s="310"/>
      <c r="U5" s="310"/>
      <c r="V5" s="310"/>
      <c r="W5" s="311"/>
      <c r="X5" s="209"/>
      <c r="Y5" s="312" t="s">
        <v>253</v>
      </c>
      <c r="Z5" s="312"/>
      <c r="AA5" s="312"/>
      <c r="AB5" s="312"/>
      <c r="AC5" s="312"/>
      <c r="AD5" s="312"/>
      <c r="AE5" s="2"/>
      <c r="AF5" s="11"/>
      <c r="AG5" s="11"/>
      <c r="AH5" s="11"/>
      <c r="AI5" s="11"/>
      <c r="AJ5" s="11"/>
      <c r="AK5" s="11"/>
    </row>
    <row r="6" spans="1:37" x14ac:dyDescent="0.3">
      <c r="A6" s="11"/>
      <c r="B6" s="2"/>
      <c r="C6" s="53"/>
      <c r="D6" s="53"/>
      <c r="E6" s="2"/>
      <c r="F6" s="122"/>
      <c r="G6" s="64"/>
      <c r="H6" s="64"/>
      <c r="I6" s="64"/>
      <c r="J6" s="64"/>
      <c r="K6" s="67" t="s">
        <v>134</v>
      </c>
      <c r="L6" s="53"/>
      <c r="M6" s="64"/>
      <c r="N6" s="65"/>
      <c r="O6" s="65"/>
      <c r="P6" s="64"/>
      <c r="Q6" s="122"/>
      <c r="R6" s="66"/>
      <c r="S6" s="66"/>
      <c r="T6" s="66"/>
      <c r="U6" s="66"/>
      <c r="V6" s="65"/>
      <c r="W6" s="64"/>
      <c r="X6" s="67" t="s">
        <v>137</v>
      </c>
      <c r="Y6" s="122"/>
      <c r="Z6" s="66"/>
      <c r="AA6" s="66"/>
      <c r="AB6" s="66"/>
      <c r="AC6" s="66"/>
      <c r="AD6" s="65"/>
      <c r="AE6" s="2"/>
      <c r="AF6" s="11"/>
      <c r="AG6" s="11"/>
      <c r="AH6" s="11"/>
      <c r="AI6" s="11"/>
      <c r="AJ6" s="11"/>
      <c r="AK6" s="11"/>
    </row>
    <row r="7" spans="1:37" ht="25.5" customHeight="1" x14ac:dyDescent="0.3">
      <c r="A7" s="11"/>
      <c r="B7" s="2"/>
      <c r="C7" s="51" t="s">
        <v>132</v>
      </c>
      <c r="D7" s="53"/>
      <c r="E7" s="48"/>
      <c r="F7" s="316" t="s">
        <v>133</v>
      </c>
      <c r="G7" s="316"/>
      <c r="H7" s="316"/>
      <c r="I7" s="316"/>
      <c r="J7" s="316"/>
      <c r="K7" s="316"/>
      <c r="L7" s="53"/>
      <c r="M7" s="64"/>
      <c r="N7" s="68" t="s">
        <v>11</v>
      </c>
      <c r="O7" s="65"/>
      <c r="P7" s="64"/>
      <c r="Q7" s="122"/>
      <c r="R7" s="66"/>
      <c r="S7" s="66"/>
      <c r="T7" s="66"/>
      <c r="U7" s="66"/>
      <c r="V7" s="65"/>
      <c r="W7" s="64"/>
      <c r="X7" s="69" t="s">
        <v>13</v>
      </c>
      <c r="Y7" s="132"/>
      <c r="Z7" s="70"/>
      <c r="AA7" s="70"/>
      <c r="AB7" s="70"/>
      <c r="AC7" s="66"/>
      <c r="AD7" s="65"/>
      <c r="AE7" s="2"/>
      <c r="AF7" s="11"/>
      <c r="AG7" s="11"/>
      <c r="AH7" s="11"/>
      <c r="AI7" s="11"/>
      <c r="AJ7" s="11"/>
      <c r="AK7" s="11"/>
    </row>
    <row r="8" spans="1:37" ht="9.75" customHeight="1" x14ac:dyDescent="0.3">
      <c r="A8" s="11"/>
      <c r="B8" s="2"/>
      <c r="C8" s="53"/>
      <c r="D8" s="53"/>
      <c r="E8" s="2"/>
      <c r="F8" s="122"/>
      <c r="G8" s="64"/>
      <c r="H8" s="64"/>
      <c r="I8" s="64"/>
      <c r="J8" s="64"/>
      <c r="K8" s="67" t="s">
        <v>135</v>
      </c>
      <c r="L8" s="53"/>
      <c r="M8" s="64"/>
      <c r="N8" s="65"/>
      <c r="O8" s="65"/>
      <c r="P8" s="64"/>
      <c r="Q8" s="122"/>
      <c r="R8" s="66"/>
      <c r="S8" s="66"/>
      <c r="T8" s="66"/>
      <c r="U8" s="66"/>
      <c r="V8" s="65"/>
      <c r="W8" s="64"/>
      <c r="X8" s="67" t="s">
        <v>138</v>
      </c>
      <c r="Y8" s="122"/>
      <c r="Z8" s="66"/>
      <c r="AA8" s="66"/>
      <c r="AB8" s="66"/>
      <c r="AC8" s="66"/>
      <c r="AD8" s="65"/>
      <c r="AE8" s="2"/>
      <c r="AF8" s="11"/>
      <c r="AG8" s="11"/>
      <c r="AH8" s="11"/>
      <c r="AI8" s="11"/>
      <c r="AJ8" s="11"/>
      <c r="AK8" s="11"/>
    </row>
    <row r="9" spans="1:37" ht="39" customHeight="1" x14ac:dyDescent="0.3">
      <c r="A9" s="11"/>
      <c r="B9" s="3"/>
      <c r="C9" s="210" t="s">
        <v>298</v>
      </c>
      <c r="D9" s="211" t="s">
        <v>299</v>
      </c>
      <c r="E9" s="224" t="s">
        <v>12</v>
      </c>
      <c r="F9" s="213" t="s">
        <v>301</v>
      </c>
      <c r="G9" s="225"/>
      <c r="H9" s="225"/>
      <c r="I9" s="225"/>
      <c r="J9" s="226"/>
      <c r="K9" s="212" t="s">
        <v>314</v>
      </c>
      <c r="L9" s="212" t="s">
        <v>313</v>
      </c>
      <c r="M9" s="71"/>
      <c r="N9" s="216" t="s">
        <v>10</v>
      </c>
      <c r="O9" s="216" t="s">
        <v>305</v>
      </c>
      <c r="P9" s="211" t="s">
        <v>310</v>
      </c>
      <c r="Q9" s="213" t="s">
        <v>306</v>
      </c>
      <c r="R9" s="221"/>
      <c r="S9" s="221"/>
      <c r="T9" s="221"/>
      <c r="U9" s="222"/>
      <c r="V9" s="223" t="s">
        <v>311</v>
      </c>
      <c r="W9" s="64"/>
      <c r="X9" s="211" t="s">
        <v>309</v>
      </c>
      <c r="Y9" s="213" t="s">
        <v>308</v>
      </c>
      <c r="Z9" s="221"/>
      <c r="AA9" s="221"/>
      <c r="AB9" s="221"/>
      <c r="AC9" s="222"/>
      <c r="AD9" s="216" t="s">
        <v>312</v>
      </c>
      <c r="AE9" s="133" t="s">
        <v>141</v>
      </c>
      <c r="AF9" s="134" t="s">
        <v>144</v>
      </c>
      <c r="AG9" s="134" t="s">
        <v>142</v>
      </c>
      <c r="AH9" s="134" t="s">
        <v>143</v>
      </c>
      <c r="AI9" s="11"/>
      <c r="AJ9" s="11"/>
      <c r="AK9" s="11"/>
    </row>
    <row r="10" spans="1:37" ht="39" hidden="1" customHeight="1" x14ac:dyDescent="0.3">
      <c r="A10" s="11"/>
      <c r="B10" s="12"/>
      <c r="C10" s="54"/>
      <c r="D10" s="141"/>
      <c r="E10" s="115"/>
      <c r="F10" s="142"/>
      <c r="G10" s="115"/>
      <c r="H10" s="115"/>
      <c r="I10" s="115"/>
      <c r="J10" s="115"/>
      <c r="K10" s="141"/>
      <c r="L10" s="141"/>
      <c r="M10" s="71"/>
      <c r="N10" s="143"/>
      <c r="O10" s="143"/>
      <c r="P10" s="141"/>
      <c r="Q10" s="142"/>
      <c r="R10" s="117"/>
      <c r="S10" s="117"/>
      <c r="T10" s="117"/>
      <c r="U10" s="117"/>
      <c r="V10" s="143"/>
      <c r="W10" s="64"/>
      <c r="X10" s="141"/>
      <c r="Y10" s="142"/>
      <c r="Z10" s="117"/>
      <c r="AA10" s="117"/>
      <c r="AB10" s="117"/>
      <c r="AC10" s="117"/>
      <c r="AD10" s="143"/>
      <c r="AE10" s="144"/>
      <c r="AF10" s="134"/>
      <c r="AG10" s="134"/>
      <c r="AH10" s="134"/>
      <c r="AI10" s="11"/>
      <c r="AJ10" s="11"/>
      <c r="AK10" s="11"/>
    </row>
    <row r="11" spans="1:37" ht="39" hidden="1" customHeight="1" x14ac:dyDescent="0.3">
      <c r="A11" s="11"/>
      <c r="B11" s="12"/>
      <c r="C11" s="54"/>
      <c r="D11" s="141"/>
      <c r="E11" s="115"/>
      <c r="F11" s="142"/>
      <c r="G11" s="115"/>
      <c r="H11" s="115"/>
      <c r="I11" s="115"/>
      <c r="J11" s="115"/>
      <c r="K11" s="145" t="s">
        <v>135</v>
      </c>
      <c r="L11" s="141"/>
      <c r="M11" s="71"/>
      <c r="N11" s="143"/>
      <c r="O11" s="143"/>
      <c r="P11" s="141"/>
      <c r="Q11" s="142"/>
      <c r="R11" s="117"/>
      <c r="S11" s="117"/>
      <c r="T11" s="117"/>
      <c r="U11" s="117"/>
      <c r="V11" s="143"/>
      <c r="W11" s="64"/>
      <c r="X11" s="145" t="s">
        <v>137</v>
      </c>
      <c r="Y11" s="142"/>
      <c r="Z11" s="117"/>
      <c r="AA11" s="117"/>
      <c r="AB11" s="117"/>
      <c r="AC11" s="117"/>
      <c r="AD11" s="143"/>
      <c r="AE11" s="144"/>
      <c r="AF11" s="134"/>
      <c r="AG11" s="134"/>
      <c r="AH11" s="134"/>
      <c r="AI11" s="11"/>
      <c r="AJ11" s="11"/>
      <c r="AK11" s="11"/>
    </row>
    <row r="12" spans="1:37" ht="39" hidden="1" customHeight="1" x14ac:dyDescent="0.3">
      <c r="A12" s="11"/>
      <c r="B12" s="12"/>
      <c r="C12" s="54"/>
      <c r="D12" s="141"/>
      <c r="E12" s="115"/>
      <c r="F12" s="142"/>
      <c r="G12" s="115"/>
      <c r="H12" s="115"/>
      <c r="I12" s="115"/>
      <c r="J12" s="115"/>
      <c r="K12" s="145" t="s">
        <v>134</v>
      </c>
      <c r="L12" s="141"/>
      <c r="M12" s="71"/>
      <c r="N12" s="143"/>
      <c r="O12" s="143"/>
      <c r="P12" s="141"/>
      <c r="Q12" s="142"/>
      <c r="R12" s="117"/>
      <c r="S12" s="117"/>
      <c r="T12" s="117"/>
      <c r="U12" s="117"/>
      <c r="V12" s="143"/>
      <c r="W12" s="64"/>
      <c r="X12" s="145" t="s">
        <v>138</v>
      </c>
      <c r="Y12" s="142"/>
      <c r="Z12" s="117"/>
      <c r="AA12" s="117"/>
      <c r="AB12" s="117"/>
      <c r="AC12" s="117"/>
      <c r="AD12" s="143"/>
      <c r="AE12" s="144"/>
      <c r="AF12" s="134"/>
      <c r="AG12" s="134"/>
      <c r="AH12" s="134"/>
      <c r="AI12" s="11"/>
      <c r="AJ12" s="11"/>
      <c r="AK12" s="11"/>
    </row>
    <row r="13" spans="1:37" x14ac:dyDescent="0.3">
      <c r="A13" s="11"/>
      <c r="B13" s="2"/>
      <c r="C13" s="55"/>
      <c r="D13" s="58"/>
      <c r="E13" s="165">
        <f>K13</f>
        <v>0</v>
      </c>
      <c r="F13" s="127"/>
      <c r="G13" s="72" t="str">
        <f>IF(C13="","","/")</f>
        <v/>
      </c>
      <c r="H13" s="73"/>
      <c r="I13" s="72" t="str">
        <f>IF(C13="","","/")</f>
        <v/>
      </c>
      <c r="J13" s="81"/>
      <c r="K13" s="119"/>
      <c r="L13" s="149"/>
      <c r="M13" s="64"/>
      <c r="N13" s="77"/>
      <c r="O13" s="78"/>
      <c r="P13" s="79"/>
      <c r="Q13" s="129"/>
      <c r="R13" s="80" t="str">
        <f>IF(C13="","","/")</f>
        <v/>
      </c>
      <c r="S13" s="81"/>
      <c r="T13" s="80" t="str">
        <f>IF(C13="","","/")</f>
        <v/>
      </c>
      <c r="U13" s="81"/>
      <c r="V13" s="158"/>
      <c r="W13" s="83"/>
      <c r="X13" s="84"/>
      <c r="Y13" s="129"/>
      <c r="Z13" s="85" t="str">
        <f>IF(C13="","","/")</f>
        <v/>
      </c>
      <c r="AA13" s="86"/>
      <c r="AB13" s="85" t="str">
        <f>IF(C13="","","/")</f>
        <v/>
      </c>
      <c r="AC13" s="87"/>
      <c r="AD13" s="82"/>
      <c r="AE13" s="37" t="str">
        <f>TEXT(F13,"ddmmyyyy")</f>
        <v>00011900</v>
      </c>
      <c r="AF13" s="135" t="str">
        <f>IF(AE13/1000000 &lt;1,"",LEFT(AE13,2))</f>
        <v/>
      </c>
      <c r="AG13" s="135" t="str">
        <f t="shared" ref="AG13:AG30" si="0">IF(AF13="","",MID(AE13,3,2))</f>
        <v/>
      </c>
      <c r="AH13" s="135" t="str">
        <f t="shared" ref="AH13:AH30" si="1">IF(AF13="","",RIGHT(AE13, 4))</f>
        <v/>
      </c>
      <c r="AI13" s="11"/>
      <c r="AJ13" s="11"/>
      <c r="AK13" s="11"/>
    </row>
    <row r="14" spans="1:37" x14ac:dyDescent="0.3">
      <c r="A14" s="11"/>
      <c r="B14" s="2"/>
      <c r="C14" s="55"/>
      <c r="D14" s="58"/>
      <c r="E14" s="165">
        <f>K14</f>
        <v>0</v>
      </c>
      <c r="F14" s="127"/>
      <c r="G14" s="72" t="str">
        <f>IF(C14="","","/")</f>
        <v/>
      </c>
      <c r="H14" s="73"/>
      <c r="I14" s="72" t="str">
        <f>IF(C14="","","/")</f>
        <v/>
      </c>
      <c r="J14" s="81"/>
      <c r="K14" s="119"/>
      <c r="L14" s="149"/>
      <c r="M14" s="64"/>
      <c r="N14" s="77"/>
      <c r="O14" s="78"/>
      <c r="P14" s="79"/>
      <c r="Q14" s="129"/>
      <c r="R14" s="80" t="str">
        <f>IF(C14="","","/")</f>
        <v/>
      </c>
      <c r="S14" s="81"/>
      <c r="T14" s="80" t="str">
        <f>IF(C14="","","/")</f>
        <v/>
      </c>
      <c r="U14" s="81"/>
      <c r="V14" s="158"/>
      <c r="W14" s="83"/>
      <c r="X14" s="84"/>
      <c r="Y14" s="129"/>
      <c r="Z14" s="85" t="str">
        <f>IF(C14="","","/")</f>
        <v/>
      </c>
      <c r="AA14" s="86"/>
      <c r="AB14" s="85" t="str">
        <f>IF(C14="","","/")</f>
        <v/>
      </c>
      <c r="AC14" s="87"/>
      <c r="AD14" s="82"/>
      <c r="AE14" s="37" t="str">
        <f>TEXT(F14,"ddmmyyyy")</f>
        <v>00011900</v>
      </c>
      <c r="AF14" s="135" t="str">
        <f>IF(AE14/1000000 &lt;1,"",LEFT(AE14,2))</f>
        <v/>
      </c>
      <c r="AG14" s="135" t="str">
        <f>IF(AF14="","",MID(AE14,3,2))</f>
        <v/>
      </c>
      <c r="AH14" s="135" t="str">
        <f>IF(AF14="","",RIGHT(AE14, 4))</f>
        <v/>
      </c>
      <c r="AI14" s="11"/>
      <c r="AJ14" s="11"/>
      <c r="AK14" s="11"/>
    </row>
    <row r="15" spans="1:37" x14ac:dyDescent="0.3">
      <c r="A15" s="11"/>
      <c r="B15" s="2"/>
      <c r="C15" s="55"/>
      <c r="D15" s="58"/>
      <c r="E15" s="165">
        <f>K15</f>
        <v>0</v>
      </c>
      <c r="F15" s="127"/>
      <c r="G15" s="72" t="str">
        <f>IF(C15="","","/")</f>
        <v/>
      </c>
      <c r="H15" s="73"/>
      <c r="I15" s="72" t="str">
        <f>IF(C15="","","/")</f>
        <v/>
      </c>
      <c r="J15" s="81"/>
      <c r="K15" s="119"/>
      <c r="L15" s="149"/>
      <c r="M15" s="64"/>
      <c r="N15" s="77"/>
      <c r="O15" s="78"/>
      <c r="P15" s="79"/>
      <c r="Q15" s="129"/>
      <c r="R15" s="80" t="str">
        <f>IF(C15="","","/")</f>
        <v/>
      </c>
      <c r="S15" s="81"/>
      <c r="T15" s="80" t="str">
        <f>IF(C15="","","/")</f>
        <v/>
      </c>
      <c r="U15" s="81"/>
      <c r="V15" s="158"/>
      <c r="W15" s="83"/>
      <c r="X15" s="84"/>
      <c r="Y15" s="129"/>
      <c r="Z15" s="85" t="str">
        <f>IF(C15="","","/")</f>
        <v/>
      </c>
      <c r="AA15" s="86"/>
      <c r="AB15" s="85" t="str">
        <f>IF(C15="","","/")</f>
        <v/>
      </c>
      <c r="AC15" s="87"/>
      <c r="AD15" s="82"/>
      <c r="AE15" s="37" t="str">
        <f>TEXT(F15,"ddmmyyyy")</f>
        <v>00011900</v>
      </c>
      <c r="AF15" s="135" t="str">
        <f>IF(AE15/1000000 &lt;1,"",LEFT(AE15,2))</f>
        <v/>
      </c>
      <c r="AG15" s="135" t="str">
        <f>IF(AF15="","",MID(AE15,3,2))</f>
        <v/>
      </c>
      <c r="AH15" s="135" t="str">
        <f>IF(AF15="","",RIGHT(AE15, 4))</f>
        <v/>
      </c>
      <c r="AI15" s="11"/>
      <c r="AJ15" s="11"/>
      <c r="AK15" s="11"/>
    </row>
    <row r="16" spans="1:37" x14ac:dyDescent="0.3">
      <c r="A16" s="11"/>
      <c r="B16" s="2"/>
      <c r="C16" s="55"/>
      <c r="D16" s="58"/>
      <c r="E16" s="165">
        <f>K16</f>
        <v>0</v>
      </c>
      <c r="F16" s="127"/>
      <c r="G16" s="72" t="str">
        <f>IF(C16="","","/")</f>
        <v/>
      </c>
      <c r="H16" s="73"/>
      <c r="I16" s="72" t="str">
        <f>IF(C16="","","/")</f>
        <v/>
      </c>
      <c r="J16" s="81"/>
      <c r="K16" s="119"/>
      <c r="L16" s="149"/>
      <c r="M16" s="64"/>
      <c r="N16" s="77"/>
      <c r="O16" s="78"/>
      <c r="P16" s="79"/>
      <c r="Q16" s="129"/>
      <c r="R16" s="80" t="str">
        <f t="shared" ref="R16:R27" si="2">IF(C17="","","/")</f>
        <v/>
      </c>
      <c r="S16" s="81"/>
      <c r="T16" s="80" t="str">
        <f>IF(C16="","","/")</f>
        <v/>
      </c>
      <c r="U16" s="81"/>
      <c r="V16" s="160"/>
      <c r="W16" s="83"/>
      <c r="X16" s="84"/>
      <c r="Y16" s="129"/>
      <c r="Z16" s="85" t="str">
        <f>IF(C16="","","/")</f>
        <v/>
      </c>
      <c r="AA16" s="86"/>
      <c r="AB16" s="85" t="str">
        <f>IF(C16="","","/")</f>
        <v/>
      </c>
      <c r="AC16" s="87"/>
      <c r="AD16" s="82"/>
      <c r="AE16" s="37" t="str">
        <f>TEXT(F16,"ddmmyyyy")</f>
        <v>00011900</v>
      </c>
      <c r="AF16" s="135" t="str">
        <f>IF(AE16/1000000 &lt;1,"",LEFT(AE16,2))</f>
        <v/>
      </c>
      <c r="AG16" s="135" t="str">
        <f t="shared" si="0"/>
        <v/>
      </c>
      <c r="AH16" s="135" t="str">
        <f t="shared" si="1"/>
        <v/>
      </c>
      <c r="AI16" s="11"/>
      <c r="AJ16" s="11"/>
      <c r="AK16" s="11"/>
    </row>
    <row r="17" spans="1:37" x14ac:dyDescent="0.3">
      <c r="A17" s="11"/>
      <c r="B17" s="2"/>
      <c r="C17" s="56"/>
      <c r="D17" s="58"/>
      <c r="E17" s="165">
        <f t="shared" ref="E17:E33" si="3">K17</f>
        <v>0</v>
      </c>
      <c r="F17" s="128"/>
      <c r="G17" s="72" t="str">
        <f t="shared" ref="G17:G33" si="4">IF(C17="","","/")</f>
        <v/>
      </c>
      <c r="H17" s="84"/>
      <c r="I17" s="72" t="str">
        <f t="shared" ref="I17:I33" si="5">IF(C17="","","/")</f>
        <v/>
      </c>
      <c r="J17" s="84" t="str">
        <f t="shared" ref="J17:J28" si="6">IF(C17="","",J16)</f>
        <v/>
      </c>
      <c r="K17" s="119"/>
      <c r="L17" s="149"/>
      <c r="M17" s="64"/>
      <c r="N17" s="77"/>
      <c r="O17" s="78"/>
      <c r="P17" s="79"/>
      <c r="Q17" s="129"/>
      <c r="R17" s="85" t="str">
        <f t="shared" si="2"/>
        <v/>
      </c>
      <c r="S17" s="86"/>
      <c r="T17" s="80" t="str">
        <f t="shared" ref="T17:T33" si="7">IF(C17="","","/")</f>
        <v/>
      </c>
      <c r="U17" s="86"/>
      <c r="V17" s="158"/>
      <c r="W17" s="83"/>
      <c r="X17" s="84"/>
      <c r="Y17" s="129"/>
      <c r="Z17" s="85" t="str">
        <f t="shared" ref="Z17:Z33" si="8">IF(C17="","","/")</f>
        <v/>
      </c>
      <c r="AA17" s="86"/>
      <c r="AB17" s="85" t="str">
        <f t="shared" ref="AB17:AB33" si="9">IF(C17="","","/")</f>
        <v/>
      </c>
      <c r="AC17" s="87"/>
      <c r="AD17" s="82"/>
      <c r="AE17" s="37" t="str">
        <f t="shared" ref="AE17:AE123" si="10">TEXT(F17,"ddmmyyyy")</f>
        <v>00011900</v>
      </c>
      <c r="AF17" s="135" t="str">
        <f t="shared" ref="AF17:AF123" si="11">IF(AE17/1000000 &lt;1,"",LEFT(AE17,2))</f>
        <v/>
      </c>
      <c r="AG17" s="135" t="str">
        <f t="shared" si="0"/>
        <v/>
      </c>
      <c r="AH17" s="135" t="str">
        <f t="shared" si="1"/>
        <v/>
      </c>
      <c r="AI17" s="11"/>
      <c r="AJ17" s="11"/>
      <c r="AK17" s="11"/>
    </row>
    <row r="18" spans="1:37" x14ac:dyDescent="0.3">
      <c r="A18" s="11"/>
      <c r="B18" s="2"/>
      <c r="C18" s="55"/>
      <c r="D18" s="58"/>
      <c r="E18" s="165">
        <f t="shared" si="3"/>
        <v>0</v>
      </c>
      <c r="F18" s="128"/>
      <c r="G18" s="88" t="str">
        <f t="shared" si="4"/>
        <v/>
      </c>
      <c r="H18" s="84"/>
      <c r="I18" s="88" t="str">
        <f t="shared" si="5"/>
        <v/>
      </c>
      <c r="J18" s="84" t="str">
        <f t="shared" si="6"/>
        <v/>
      </c>
      <c r="K18" s="119"/>
      <c r="L18" s="149"/>
      <c r="M18" s="64"/>
      <c r="N18" s="77"/>
      <c r="O18" s="78"/>
      <c r="P18" s="79"/>
      <c r="Q18" s="129"/>
      <c r="R18" s="80" t="str">
        <f t="shared" si="2"/>
        <v/>
      </c>
      <c r="S18" s="86"/>
      <c r="T18" s="85" t="str">
        <f t="shared" si="7"/>
        <v/>
      </c>
      <c r="U18" s="86"/>
      <c r="V18" s="158"/>
      <c r="W18" s="83"/>
      <c r="X18" s="84"/>
      <c r="Y18" s="129"/>
      <c r="Z18" s="85" t="str">
        <f t="shared" si="8"/>
        <v/>
      </c>
      <c r="AA18" s="86"/>
      <c r="AB18" s="85" t="str">
        <f t="shared" si="9"/>
        <v/>
      </c>
      <c r="AC18" s="87"/>
      <c r="AD18" s="82"/>
      <c r="AE18" s="37" t="str">
        <f t="shared" si="10"/>
        <v>00011900</v>
      </c>
      <c r="AF18" s="135" t="str">
        <f t="shared" si="11"/>
        <v/>
      </c>
      <c r="AG18" s="135" t="str">
        <f t="shared" si="0"/>
        <v/>
      </c>
      <c r="AH18" s="135" t="str">
        <f t="shared" si="1"/>
        <v/>
      </c>
      <c r="AI18" s="11"/>
      <c r="AJ18" s="11"/>
      <c r="AK18" s="11"/>
    </row>
    <row r="19" spans="1:37" x14ac:dyDescent="0.3">
      <c r="A19" s="11"/>
      <c r="B19" s="2"/>
      <c r="C19" s="55"/>
      <c r="D19" s="58"/>
      <c r="E19" s="165">
        <f t="shared" si="3"/>
        <v>0</v>
      </c>
      <c r="F19" s="128"/>
      <c r="G19" s="72" t="str">
        <f t="shared" si="4"/>
        <v/>
      </c>
      <c r="H19" s="84"/>
      <c r="I19" s="72" t="str">
        <f t="shared" si="5"/>
        <v/>
      </c>
      <c r="J19" s="84" t="str">
        <f t="shared" si="6"/>
        <v/>
      </c>
      <c r="K19" s="119"/>
      <c r="L19" s="149"/>
      <c r="M19" s="64"/>
      <c r="N19" s="77"/>
      <c r="O19" s="78"/>
      <c r="P19" s="79"/>
      <c r="Q19" s="129"/>
      <c r="R19" s="85" t="str">
        <f t="shared" si="2"/>
        <v/>
      </c>
      <c r="S19" s="86"/>
      <c r="T19" s="80" t="str">
        <f t="shared" si="7"/>
        <v/>
      </c>
      <c r="U19" s="86"/>
      <c r="V19" s="158"/>
      <c r="W19" s="83"/>
      <c r="X19" s="84"/>
      <c r="Y19" s="129"/>
      <c r="Z19" s="85" t="str">
        <f t="shared" si="8"/>
        <v/>
      </c>
      <c r="AA19" s="86"/>
      <c r="AB19" s="85" t="str">
        <f t="shared" si="9"/>
        <v/>
      </c>
      <c r="AC19" s="87"/>
      <c r="AD19" s="82"/>
      <c r="AE19" s="37" t="str">
        <f t="shared" si="10"/>
        <v>00011900</v>
      </c>
      <c r="AF19" s="135" t="str">
        <f t="shared" si="11"/>
        <v/>
      </c>
      <c r="AG19" s="135" t="str">
        <f t="shared" si="0"/>
        <v/>
      </c>
      <c r="AH19" s="135" t="str">
        <f t="shared" si="1"/>
        <v/>
      </c>
      <c r="AI19" s="11"/>
      <c r="AJ19" s="11"/>
      <c r="AK19" s="11"/>
    </row>
    <row r="20" spans="1:37" x14ac:dyDescent="0.3">
      <c r="A20" s="11"/>
      <c r="B20" s="2"/>
      <c r="C20" s="55"/>
      <c r="D20" s="58"/>
      <c r="E20" s="165">
        <f t="shared" si="3"/>
        <v>0</v>
      </c>
      <c r="F20" s="128"/>
      <c r="G20" s="88" t="str">
        <f t="shared" si="4"/>
        <v/>
      </c>
      <c r="H20" s="84"/>
      <c r="I20" s="88" t="str">
        <f t="shared" si="5"/>
        <v/>
      </c>
      <c r="J20" s="84" t="str">
        <f t="shared" si="6"/>
        <v/>
      </c>
      <c r="K20" s="119"/>
      <c r="L20" s="149"/>
      <c r="M20" s="64"/>
      <c r="N20" s="77"/>
      <c r="O20" s="78"/>
      <c r="P20" s="79"/>
      <c r="Q20" s="129"/>
      <c r="R20" s="80" t="str">
        <f t="shared" si="2"/>
        <v/>
      </c>
      <c r="S20" s="86"/>
      <c r="T20" s="85" t="str">
        <f t="shared" si="7"/>
        <v/>
      </c>
      <c r="U20" s="86"/>
      <c r="V20" s="160"/>
      <c r="W20" s="83"/>
      <c r="X20" s="84"/>
      <c r="Y20" s="129"/>
      <c r="Z20" s="85" t="str">
        <f t="shared" si="8"/>
        <v/>
      </c>
      <c r="AA20" s="86"/>
      <c r="AB20" s="85" t="str">
        <f t="shared" si="9"/>
        <v/>
      </c>
      <c r="AC20" s="87"/>
      <c r="AD20" s="82"/>
      <c r="AE20" s="37" t="str">
        <f t="shared" si="10"/>
        <v>00011900</v>
      </c>
      <c r="AF20" s="135" t="str">
        <f t="shared" si="11"/>
        <v/>
      </c>
      <c r="AG20" s="135" t="str">
        <f t="shared" si="0"/>
        <v/>
      </c>
      <c r="AH20" s="135" t="str">
        <f t="shared" si="1"/>
        <v/>
      </c>
      <c r="AI20" s="11"/>
      <c r="AJ20" s="11"/>
      <c r="AK20" s="11"/>
    </row>
    <row r="21" spans="1:37" x14ac:dyDescent="0.3">
      <c r="A21" s="11"/>
      <c r="B21" s="2"/>
      <c r="C21" s="55"/>
      <c r="D21" s="58"/>
      <c r="E21" s="165">
        <f t="shared" si="3"/>
        <v>0</v>
      </c>
      <c r="F21" s="128"/>
      <c r="G21" s="72" t="str">
        <f t="shared" si="4"/>
        <v/>
      </c>
      <c r="H21" s="84"/>
      <c r="I21" s="72" t="str">
        <f t="shared" si="5"/>
        <v/>
      </c>
      <c r="J21" s="84" t="str">
        <f t="shared" si="6"/>
        <v/>
      </c>
      <c r="K21" s="119"/>
      <c r="L21" s="149"/>
      <c r="M21" s="64"/>
      <c r="N21" s="77"/>
      <c r="O21" s="78"/>
      <c r="P21" s="79"/>
      <c r="Q21" s="129"/>
      <c r="R21" s="85" t="str">
        <f t="shared" si="2"/>
        <v/>
      </c>
      <c r="S21" s="86"/>
      <c r="T21" s="80" t="str">
        <f t="shared" si="7"/>
        <v/>
      </c>
      <c r="U21" s="86"/>
      <c r="V21" s="158"/>
      <c r="W21" s="83"/>
      <c r="X21" s="84"/>
      <c r="Y21" s="129"/>
      <c r="Z21" s="85" t="str">
        <f t="shared" si="8"/>
        <v/>
      </c>
      <c r="AA21" s="86"/>
      <c r="AB21" s="85" t="str">
        <f t="shared" si="9"/>
        <v/>
      </c>
      <c r="AC21" s="87"/>
      <c r="AD21" s="82"/>
      <c r="AE21" s="37" t="str">
        <f t="shared" si="10"/>
        <v>00011900</v>
      </c>
      <c r="AF21" s="135" t="str">
        <f t="shared" si="11"/>
        <v/>
      </c>
      <c r="AG21" s="135" t="str">
        <f t="shared" si="0"/>
        <v/>
      </c>
      <c r="AH21" s="135" t="str">
        <f t="shared" si="1"/>
        <v/>
      </c>
      <c r="AI21" s="11"/>
      <c r="AJ21" s="11"/>
      <c r="AK21" s="11"/>
    </row>
    <row r="22" spans="1:37" x14ac:dyDescent="0.3">
      <c r="A22" s="11"/>
      <c r="B22" s="2"/>
      <c r="C22" s="55"/>
      <c r="D22" s="58"/>
      <c r="E22" s="165">
        <f t="shared" si="3"/>
        <v>0</v>
      </c>
      <c r="F22" s="128"/>
      <c r="G22" s="88" t="str">
        <f t="shared" si="4"/>
        <v/>
      </c>
      <c r="H22" s="84"/>
      <c r="I22" s="88" t="str">
        <f t="shared" si="5"/>
        <v/>
      </c>
      <c r="J22" s="84" t="str">
        <f t="shared" si="6"/>
        <v/>
      </c>
      <c r="K22" s="119"/>
      <c r="L22" s="149"/>
      <c r="M22" s="64"/>
      <c r="N22" s="77"/>
      <c r="O22" s="78"/>
      <c r="P22" s="79"/>
      <c r="Q22" s="129"/>
      <c r="R22" s="80" t="str">
        <f t="shared" si="2"/>
        <v/>
      </c>
      <c r="S22" s="86"/>
      <c r="T22" s="85" t="str">
        <f t="shared" si="7"/>
        <v/>
      </c>
      <c r="U22" s="86"/>
      <c r="V22" s="158"/>
      <c r="W22" s="83"/>
      <c r="X22" s="84"/>
      <c r="Y22" s="129"/>
      <c r="Z22" s="85" t="str">
        <f t="shared" si="8"/>
        <v/>
      </c>
      <c r="AA22" s="86"/>
      <c r="AB22" s="85" t="str">
        <f t="shared" si="9"/>
        <v/>
      </c>
      <c r="AC22" s="87"/>
      <c r="AD22" s="82"/>
      <c r="AE22" s="37" t="str">
        <f t="shared" si="10"/>
        <v>00011900</v>
      </c>
      <c r="AF22" s="135" t="str">
        <f t="shared" si="11"/>
        <v/>
      </c>
      <c r="AG22" s="135" t="str">
        <f t="shared" si="0"/>
        <v/>
      </c>
      <c r="AH22" s="135" t="str">
        <f t="shared" si="1"/>
        <v/>
      </c>
      <c r="AI22" s="11"/>
      <c r="AJ22" s="11"/>
      <c r="AK22" s="11"/>
    </row>
    <row r="23" spans="1:37" x14ac:dyDescent="0.3">
      <c r="A23" s="11"/>
      <c r="B23" s="2"/>
      <c r="C23" s="55"/>
      <c r="D23" s="58"/>
      <c r="E23" s="165">
        <f t="shared" si="3"/>
        <v>0</v>
      </c>
      <c r="F23" s="128"/>
      <c r="G23" s="72" t="str">
        <f t="shared" si="4"/>
        <v/>
      </c>
      <c r="H23" s="84"/>
      <c r="I23" s="72" t="str">
        <f t="shared" si="5"/>
        <v/>
      </c>
      <c r="J23" s="84" t="str">
        <f t="shared" si="6"/>
        <v/>
      </c>
      <c r="K23" s="119"/>
      <c r="L23" s="149"/>
      <c r="M23" s="64"/>
      <c r="N23" s="77"/>
      <c r="O23" s="78"/>
      <c r="P23" s="79"/>
      <c r="Q23" s="129"/>
      <c r="R23" s="85" t="str">
        <f t="shared" si="2"/>
        <v/>
      </c>
      <c r="S23" s="86"/>
      <c r="T23" s="80" t="str">
        <f t="shared" si="7"/>
        <v/>
      </c>
      <c r="U23" s="86"/>
      <c r="V23" s="158"/>
      <c r="W23" s="83"/>
      <c r="X23" s="84"/>
      <c r="Y23" s="129"/>
      <c r="Z23" s="85" t="str">
        <f t="shared" si="8"/>
        <v/>
      </c>
      <c r="AA23" s="86"/>
      <c r="AB23" s="85" t="str">
        <f t="shared" si="9"/>
        <v/>
      </c>
      <c r="AC23" s="87"/>
      <c r="AD23" s="82"/>
      <c r="AE23" s="37" t="str">
        <f t="shared" si="10"/>
        <v>00011900</v>
      </c>
      <c r="AF23" s="135" t="str">
        <f t="shared" si="11"/>
        <v/>
      </c>
      <c r="AG23" s="135" t="str">
        <f t="shared" si="0"/>
        <v/>
      </c>
      <c r="AH23" s="135" t="str">
        <f t="shared" si="1"/>
        <v/>
      </c>
      <c r="AI23" s="11"/>
      <c r="AJ23" s="11"/>
      <c r="AK23" s="11"/>
    </row>
    <row r="24" spans="1:37" x14ac:dyDescent="0.3">
      <c r="A24" s="11"/>
      <c r="B24" s="2"/>
      <c r="C24" s="55"/>
      <c r="D24" s="58"/>
      <c r="E24" s="165">
        <f>K24</f>
        <v>0</v>
      </c>
      <c r="F24" s="128"/>
      <c r="G24" s="72" t="str">
        <f>IF(C24="","","/")</f>
        <v/>
      </c>
      <c r="H24" s="84"/>
      <c r="I24" s="72" t="str">
        <f>IF(C24="","","/")</f>
        <v/>
      </c>
      <c r="J24" s="84" t="str">
        <f>IF(C24="","",J23)</f>
        <v/>
      </c>
      <c r="K24" s="119"/>
      <c r="L24" s="149"/>
      <c r="M24" s="64"/>
      <c r="N24" s="77"/>
      <c r="O24" s="78"/>
      <c r="P24" s="79"/>
      <c r="Q24" s="129"/>
      <c r="R24" s="85" t="str">
        <f>IF(C25="","","/")</f>
        <v/>
      </c>
      <c r="S24" s="86"/>
      <c r="T24" s="80" t="str">
        <f>IF(C24="","","/")</f>
        <v/>
      </c>
      <c r="U24" s="86"/>
      <c r="V24" s="158"/>
      <c r="W24" s="83"/>
      <c r="X24" s="84"/>
      <c r="Y24" s="129"/>
      <c r="Z24" s="85" t="str">
        <f>IF(C24="","","/")</f>
        <v/>
      </c>
      <c r="AA24" s="86"/>
      <c r="AB24" s="85" t="str">
        <f>IF(C24="","","/")</f>
        <v/>
      </c>
      <c r="AC24" s="87"/>
      <c r="AD24" s="82"/>
      <c r="AE24" s="37" t="str">
        <f>TEXT(F24,"ddmmyyyy")</f>
        <v>00011900</v>
      </c>
      <c r="AF24" s="135" t="str">
        <f>IF(AE24/1000000 &lt;1,"",LEFT(AE24,2))</f>
        <v/>
      </c>
      <c r="AG24" s="135" t="str">
        <f>IF(AF24="","",MID(AE24,3,2))</f>
        <v/>
      </c>
      <c r="AH24" s="135" t="str">
        <f>IF(AF24="","",RIGHT(AE24, 4))</f>
        <v/>
      </c>
      <c r="AI24" s="11"/>
      <c r="AJ24" s="11"/>
      <c r="AK24" s="11"/>
    </row>
    <row r="25" spans="1:37" x14ac:dyDescent="0.3">
      <c r="A25" s="11"/>
      <c r="B25" s="2"/>
      <c r="C25" s="56"/>
      <c r="D25" s="58"/>
      <c r="E25" s="165">
        <f t="shared" si="3"/>
        <v>0</v>
      </c>
      <c r="F25" s="128"/>
      <c r="G25" s="72" t="str">
        <f t="shared" si="4"/>
        <v/>
      </c>
      <c r="H25" s="84"/>
      <c r="I25" s="72" t="str">
        <f t="shared" si="5"/>
        <v/>
      </c>
      <c r="J25" s="84" t="str">
        <f t="shared" si="6"/>
        <v/>
      </c>
      <c r="K25" s="119"/>
      <c r="L25" s="149"/>
      <c r="M25" s="64"/>
      <c r="N25" s="77"/>
      <c r="O25" s="78"/>
      <c r="P25" s="79"/>
      <c r="Q25" s="129"/>
      <c r="R25" s="85" t="str">
        <f t="shared" si="2"/>
        <v/>
      </c>
      <c r="S25" s="86"/>
      <c r="T25" s="80" t="str">
        <f t="shared" si="7"/>
        <v/>
      </c>
      <c r="U25" s="86"/>
      <c r="V25" s="158"/>
      <c r="W25" s="83"/>
      <c r="X25" s="84"/>
      <c r="Y25" s="129"/>
      <c r="Z25" s="85" t="str">
        <f t="shared" si="8"/>
        <v/>
      </c>
      <c r="AA25" s="86"/>
      <c r="AB25" s="85" t="str">
        <f t="shared" si="9"/>
        <v/>
      </c>
      <c r="AC25" s="87"/>
      <c r="AD25" s="82"/>
      <c r="AE25" s="37" t="str">
        <f t="shared" si="10"/>
        <v>00011900</v>
      </c>
      <c r="AF25" s="135" t="str">
        <f t="shared" si="11"/>
        <v/>
      </c>
      <c r="AG25" s="135" t="str">
        <f t="shared" si="0"/>
        <v/>
      </c>
      <c r="AH25" s="135" t="str">
        <f t="shared" si="1"/>
        <v/>
      </c>
      <c r="AI25" s="11"/>
      <c r="AJ25" s="11"/>
      <c r="AK25" s="11"/>
    </row>
    <row r="26" spans="1:37" x14ac:dyDescent="0.3">
      <c r="A26" s="11"/>
      <c r="B26" s="2"/>
      <c r="C26" s="56"/>
      <c r="D26" s="58"/>
      <c r="E26" s="165">
        <f t="shared" si="3"/>
        <v>0</v>
      </c>
      <c r="F26" s="128"/>
      <c r="G26" s="88" t="str">
        <f t="shared" si="4"/>
        <v/>
      </c>
      <c r="H26" s="84"/>
      <c r="I26" s="88" t="str">
        <f t="shared" si="5"/>
        <v/>
      </c>
      <c r="J26" s="84" t="str">
        <f t="shared" si="6"/>
        <v/>
      </c>
      <c r="K26" s="119"/>
      <c r="L26" s="149"/>
      <c r="M26" s="64"/>
      <c r="N26" s="77"/>
      <c r="O26" s="78"/>
      <c r="P26" s="79"/>
      <c r="Q26" s="129"/>
      <c r="R26" s="80" t="str">
        <f t="shared" si="2"/>
        <v/>
      </c>
      <c r="S26" s="86"/>
      <c r="T26" s="85" t="str">
        <f t="shared" si="7"/>
        <v/>
      </c>
      <c r="U26" s="86"/>
      <c r="V26" s="158"/>
      <c r="W26" s="83"/>
      <c r="X26" s="84"/>
      <c r="Y26" s="129"/>
      <c r="Z26" s="85" t="str">
        <f t="shared" si="8"/>
        <v/>
      </c>
      <c r="AA26" s="86"/>
      <c r="AB26" s="85" t="str">
        <f t="shared" si="9"/>
        <v/>
      </c>
      <c r="AC26" s="87"/>
      <c r="AD26" s="90"/>
      <c r="AE26" s="37" t="str">
        <f t="shared" si="10"/>
        <v>00011900</v>
      </c>
      <c r="AF26" s="135" t="str">
        <f t="shared" si="11"/>
        <v/>
      </c>
      <c r="AG26" s="135" t="str">
        <f t="shared" si="0"/>
        <v/>
      </c>
      <c r="AH26" s="135" t="str">
        <f t="shared" si="1"/>
        <v/>
      </c>
      <c r="AI26" s="11"/>
      <c r="AJ26" s="11"/>
      <c r="AK26" s="11"/>
    </row>
    <row r="27" spans="1:37" x14ac:dyDescent="0.3">
      <c r="A27" s="11"/>
      <c r="B27" s="2"/>
      <c r="C27" s="56"/>
      <c r="D27" s="58"/>
      <c r="E27" s="165">
        <f t="shared" si="3"/>
        <v>0</v>
      </c>
      <c r="F27" s="128"/>
      <c r="G27" s="72" t="str">
        <f t="shared" si="4"/>
        <v/>
      </c>
      <c r="H27" s="84"/>
      <c r="I27" s="72" t="str">
        <f t="shared" si="5"/>
        <v/>
      </c>
      <c r="J27" s="84" t="str">
        <f t="shared" si="6"/>
        <v/>
      </c>
      <c r="K27" s="119"/>
      <c r="L27" s="149"/>
      <c r="M27" s="64"/>
      <c r="N27" s="77"/>
      <c r="O27" s="78"/>
      <c r="P27" s="79"/>
      <c r="Q27" s="129"/>
      <c r="R27" s="85" t="str">
        <f t="shared" si="2"/>
        <v/>
      </c>
      <c r="S27" s="86"/>
      <c r="T27" s="80" t="str">
        <f t="shared" si="7"/>
        <v/>
      </c>
      <c r="U27" s="86"/>
      <c r="V27" s="158"/>
      <c r="W27" s="83"/>
      <c r="X27" s="84"/>
      <c r="Y27" s="129"/>
      <c r="Z27" s="85" t="str">
        <f t="shared" si="8"/>
        <v/>
      </c>
      <c r="AA27" s="86"/>
      <c r="AB27" s="85" t="str">
        <f t="shared" si="9"/>
        <v/>
      </c>
      <c r="AC27" s="87"/>
      <c r="AD27" s="82"/>
      <c r="AE27" s="37" t="str">
        <f t="shared" si="10"/>
        <v>00011900</v>
      </c>
      <c r="AF27" s="135" t="str">
        <f t="shared" si="11"/>
        <v/>
      </c>
      <c r="AG27" s="135" t="str">
        <f t="shared" si="0"/>
        <v/>
      </c>
      <c r="AH27" s="135" t="str">
        <f t="shared" si="1"/>
        <v/>
      </c>
      <c r="AI27" s="11"/>
      <c r="AJ27" s="11"/>
      <c r="AK27" s="11"/>
    </row>
    <row r="28" spans="1:37" x14ac:dyDescent="0.3">
      <c r="A28" s="11"/>
      <c r="B28" s="2"/>
      <c r="C28" s="56"/>
      <c r="D28" s="58"/>
      <c r="E28" s="165">
        <f t="shared" si="3"/>
        <v>0</v>
      </c>
      <c r="F28" s="128"/>
      <c r="G28" s="88" t="str">
        <f t="shared" si="4"/>
        <v/>
      </c>
      <c r="H28" s="84"/>
      <c r="I28" s="88" t="str">
        <f t="shared" si="5"/>
        <v/>
      </c>
      <c r="J28" s="84" t="str">
        <f t="shared" si="6"/>
        <v/>
      </c>
      <c r="K28" s="119"/>
      <c r="L28" s="149"/>
      <c r="M28" s="64"/>
      <c r="N28" s="77"/>
      <c r="O28" s="78"/>
      <c r="P28" s="79"/>
      <c r="Q28" s="129"/>
      <c r="R28" s="80"/>
      <c r="S28" s="86"/>
      <c r="T28" s="85" t="str">
        <f t="shared" si="7"/>
        <v/>
      </c>
      <c r="U28" s="86"/>
      <c r="V28" s="158"/>
      <c r="W28" s="83"/>
      <c r="X28" s="84"/>
      <c r="Y28" s="129"/>
      <c r="Z28" s="85" t="str">
        <f t="shared" si="8"/>
        <v/>
      </c>
      <c r="AA28" s="86"/>
      <c r="AB28" s="85" t="str">
        <f t="shared" si="9"/>
        <v/>
      </c>
      <c r="AC28" s="87"/>
      <c r="AD28" s="82"/>
      <c r="AE28" s="37" t="str">
        <f t="shared" si="10"/>
        <v>00011900</v>
      </c>
      <c r="AF28" s="135" t="str">
        <f t="shared" si="11"/>
        <v/>
      </c>
      <c r="AG28" s="135" t="str">
        <f t="shared" si="0"/>
        <v/>
      </c>
      <c r="AH28" s="135" t="str">
        <f t="shared" si="1"/>
        <v/>
      </c>
      <c r="AI28" s="11"/>
      <c r="AJ28" s="11"/>
      <c r="AK28" s="11"/>
    </row>
    <row r="29" spans="1:37" x14ac:dyDescent="0.3">
      <c r="A29" s="11"/>
      <c r="B29" s="2"/>
      <c r="C29" s="56"/>
      <c r="D29" s="58"/>
      <c r="E29" s="165">
        <f t="shared" si="3"/>
        <v>0</v>
      </c>
      <c r="F29" s="128"/>
      <c r="G29" s="72" t="str">
        <f t="shared" si="4"/>
        <v/>
      </c>
      <c r="H29" s="84"/>
      <c r="I29" s="72" t="str">
        <f t="shared" si="5"/>
        <v/>
      </c>
      <c r="J29" s="84"/>
      <c r="K29" s="119"/>
      <c r="L29" s="149"/>
      <c r="M29" s="64"/>
      <c r="N29" s="77"/>
      <c r="O29" s="78"/>
      <c r="P29" s="79"/>
      <c r="Q29" s="129"/>
      <c r="R29" s="80"/>
      <c r="S29" s="86"/>
      <c r="T29" s="80" t="str">
        <f t="shared" si="7"/>
        <v/>
      </c>
      <c r="U29" s="86"/>
      <c r="V29" s="158"/>
      <c r="W29" s="83"/>
      <c r="X29" s="84"/>
      <c r="Y29" s="131"/>
      <c r="Z29" s="85" t="str">
        <f t="shared" si="8"/>
        <v/>
      </c>
      <c r="AA29" s="81"/>
      <c r="AB29" s="85" t="str">
        <f t="shared" si="9"/>
        <v/>
      </c>
      <c r="AC29" s="87"/>
      <c r="AD29" s="82"/>
      <c r="AE29" s="37" t="str">
        <f t="shared" si="10"/>
        <v>00011900</v>
      </c>
      <c r="AF29" s="135" t="str">
        <f t="shared" si="11"/>
        <v/>
      </c>
      <c r="AG29" s="135" t="str">
        <f t="shared" si="0"/>
        <v/>
      </c>
      <c r="AH29" s="135" t="str">
        <f t="shared" si="1"/>
        <v/>
      </c>
      <c r="AI29" s="11"/>
      <c r="AJ29" s="11"/>
      <c r="AK29" s="11"/>
    </row>
    <row r="30" spans="1:37" x14ac:dyDescent="0.3">
      <c r="A30" s="11"/>
      <c r="B30" s="2"/>
      <c r="C30" s="56"/>
      <c r="D30" s="58"/>
      <c r="E30" s="165">
        <f t="shared" si="3"/>
        <v>0</v>
      </c>
      <c r="F30" s="128"/>
      <c r="G30" s="72" t="str">
        <f t="shared" si="4"/>
        <v/>
      </c>
      <c r="H30" s="84"/>
      <c r="I30" s="72" t="str">
        <f t="shared" si="5"/>
        <v/>
      </c>
      <c r="J30" s="84"/>
      <c r="K30" s="119"/>
      <c r="L30" s="149"/>
      <c r="M30" s="64"/>
      <c r="N30" s="77"/>
      <c r="O30" s="78"/>
      <c r="P30" s="79"/>
      <c r="Q30" s="129"/>
      <c r="R30" s="80"/>
      <c r="S30" s="86"/>
      <c r="T30" s="80" t="str">
        <f t="shared" si="7"/>
        <v/>
      </c>
      <c r="U30" s="86"/>
      <c r="V30" s="158"/>
      <c r="W30" s="83"/>
      <c r="X30" s="84"/>
      <c r="Y30" s="131"/>
      <c r="Z30" s="85" t="str">
        <f t="shared" si="8"/>
        <v/>
      </c>
      <c r="AA30" s="81"/>
      <c r="AB30" s="85" t="str">
        <f t="shared" si="9"/>
        <v/>
      </c>
      <c r="AC30" s="87"/>
      <c r="AD30" s="82"/>
      <c r="AE30" s="37" t="str">
        <f t="shared" si="10"/>
        <v>00011900</v>
      </c>
      <c r="AF30" s="135" t="str">
        <f t="shared" si="11"/>
        <v/>
      </c>
      <c r="AG30" s="135" t="str">
        <f t="shared" si="0"/>
        <v/>
      </c>
      <c r="AH30" s="135" t="str">
        <f t="shared" si="1"/>
        <v/>
      </c>
      <c r="AI30" s="11"/>
      <c r="AJ30" s="11"/>
      <c r="AK30" s="11"/>
    </row>
    <row r="31" spans="1:37" x14ac:dyDescent="0.3">
      <c r="A31" s="11"/>
      <c r="B31" s="2"/>
      <c r="C31" s="56"/>
      <c r="D31" s="58"/>
      <c r="E31" s="165">
        <f t="shared" si="3"/>
        <v>0</v>
      </c>
      <c r="F31" s="128"/>
      <c r="G31" s="72" t="str">
        <f t="shared" si="4"/>
        <v/>
      </c>
      <c r="H31" s="84"/>
      <c r="I31" s="72" t="str">
        <f t="shared" si="5"/>
        <v/>
      </c>
      <c r="J31" s="84"/>
      <c r="K31" s="119"/>
      <c r="L31" s="149"/>
      <c r="M31" s="64"/>
      <c r="N31" s="77"/>
      <c r="O31" s="78"/>
      <c r="P31" s="79"/>
      <c r="Q31" s="129"/>
      <c r="R31" s="80"/>
      <c r="S31" s="86"/>
      <c r="T31" s="80" t="str">
        <f t="shared" si="7"/>
        <v/>
      </c>
      <c r="U31" s="86"/>
      <c r="V31" s="158"/>
      <c r="W31" s="83"/>
      <c r="X31" s="84"/>
      <c r="Y31" s="131"/>
      <c r="Z31" s="85" t="str">
        <f t="shared" si="8"/>
        <v/>
      </c>
      <c r="AA31" s="81"/>
      <c r="AB31" s="85" t="str">
        <f t="shared" si="9"/>
        <v/>
      </c>
      <c r="AC31" s="87"/>
      <c r="AD31" s="82"/>
      <c r="AE31" s="37" t="str">
        <f t="shared" si="10"/>
        <v>00011900</v>
      </c>
      <c r="AF31" s="135" t="str">
        <f t="shared" si="11"/>
        <v/>
      </c>
      <c r="AG31" s="135" t="str">
        <f t="shared" ref="AG31:AG73" si="12">IF(AF31="","",MID(AE31,3,2))</f>
        <v/>
      </c>
      <c r="AH31" s="135" t="str">
        <f t="shared" ref="AH31:AH73" si="13">IF(AF31="","",RIGHT(AE31, 4))</f>
        <v/>
      </c>
      <c r="AI31" s="11"/>
      <c r="AJ31" s="11"/>
      <c r="AK31" s="11"/>
    </row>
    <row r="32" spans="1:37" x14ac:dyDescent="0.3">
      <c r="A32" s="11"/>
      <c r="B32" s="2"/>
      <c r="C32" s="56"/>
      <c r="D32" s="58"/>
      <c r="E32" s="165">
        <f t="shared" si="3"/>
        <v>0</v>
      </c>
      <c r="F32" s="128"/>
      <c r="G32" s="72" t="str">
        <f t="shared" si="4"/>
        <v/>
      </c>
      <c r="H32" s="84"/>
      <c r="I32" s="72" t="str">
        <f t="shared" si="5"/>
        <v/>
      </c>
      <c r="J32" s="84"/>
      <c r="K32" s="119"/>
      <c r="L32" s="149"/>
      <c r="M32" s="64"/>
      <c r="N32" s="77"/>
      <c r="O32" s="78"/>
      <c r="P32" s="79"/>
      <c r="Q32" s="129"/>
      <c r="R32" s="80"/>
      <c r="S32" s="86"/>
      <c r="T32" s="80" t="str">
        <f t="shared" si="7"/>
        <v/>
      </c>
      <c r="U32" s="86"/>
      <c r="V32" s="158"/>
      <c r="W32" s="83"/>
      <c r="X32" s="84"/>
      <c r="Y32" s="131"/>
      <c r="Z32" s="85" t="str">
        <f t="shared" si="8"/>
        <v/>
      </c>
      <c r="AA32" s="81"/>
      <c r="AB32" s="85" t="str">
        <f t="shared" si="9"/>
        <v/>
      </c>
      <c r="AC32" s="87"/>
      <c r="AD32" s="82"/>
      <c r="AE32" s="37" t="str">
        <f t="shared" ref="AE32:AE73" si="14">TEXT(F32,"ddmmyyyy")</f>
        <v>00011900</v>
      </c>
      <c r="AF32" s="135" t="str">
        <f t="shared" ref="AF32:AF73" si="15">IF(AE32/1000000 &lt;1,"",LEFT(AE32,2))</f>
        <v/>
      </c>
      <c r="AG32" s="135" t="str">
        <f t="shared" si="12"/>
        <v/>
      </c>
      <c r="AH32" s="135" t="str">
        <f t="shared" si="13"/>
        <v/>
      </c>
      <c r="AI32" s="11"/>
      <c r="AJ32" s="11"/>
      <c r="AK32" s="11"/>
    </row>
    <row r="33" spans="1:37" x14ac:dyDescent="0.3">
      <c r="A33" s="11"/>
      <c r="B33" s="2"/>
      <c r="C33" s="56"/>
      <c r="D33" s="58"/>
      <c r="E33" s="165">
        <f t="shared" si="3"/>
        <v>0</v>
      </c>
      <c r="F33" s="128"/>
      <c r="G33" s="72" t="str">
        <f t="shared" si="4"/>
        <v/>
      </c>
      <c r="H33" s="84"/>
      <c r="I33" s="72" t="str">
        <f t="shared" si="5"/>
        <v/>
      </c>
      <c r="J33" s="84"/>
      <c r="K33" s="119"/>
      <c r="L33" s="149"/>
      <c r="M33" s="64"/>
      <c r="N33" s="77"/>
      <c r="O33" s="78"/>
      <c r="P33" s="79"/>
      <c r="Q33" s="129"/>
      <c r="R33" s="80"/>
      <c r="S33" s="86"/>
      <c r="T33" s="80" t="str">
        <f t="shared" si="7"/>
        <v/>
      </c>
      <c r="U33" s="86"/>
      <c r="V33" s="158"/>
      <c r="W33" s="83"/>
      <c r="X33" s="84"/>
      <c r="Y33" s="131"/>
      <c r="Z33" s="85" t="str">
        <f t="shared" si="8"/>
        <v/>
      </c>
      <c r="AA33" s="81"/>
      <c r="AB33" s="85" t="str">
        <f t="shared" si="9"/>
        <v/>
      </c>
      <c r="AC33" s="87"/>
      <c r="AD33" s="82"/>
      <c r="AE33" s="37" t="str">
        <f t="shared" si="14"/>
        <v>00011900</v>
      </c>
      <c r="AF33" s="135" t="str">
        <f t="shared" si="15"/>
        <v/>
      </c>
      <c r="AG33" s="135" t="str">
        <f t="shared" si="12"/>
        <v/>
      </c>
      <c r="AH33" s="135" t="str">
        <f t="shared" si="13"/>
        <v/>
      </c>
      <c r="AI33" s="11"/>
      <c r="AJ33" s="11"/>
      <c r="AK33" s="11"/>
    </row>
    <row r="34" spans="1:37" x14ac:dyDescent="0.3">
      <c r="A34" s="11"/>
      <c r="B34" s="2"/>
      <c r="C34" s="56"/>
      <c r="D34" s="58"/>
      <c r="E34" s="165">
        <f t="shared" ref="E34:E124" si="16">K34</f>
        <v>0</v>
      </c>
      <c r="F34" s="128"/>
      <c r="G34" s="72"/>
      <c r="H34" s="84"/>
      <c r="I34" s="72"/>
      <c r="J34" s="84"/>
      <c r="K34" s="119"/>
      <c r="L34" s="149"/>
      <c r="M34" s="64"/>
      <c r="N34" s="77"/>
      <c r="O34" s="78"/>
      <c r="P34" s="79"/>
      <c r="Q34" s="129"/>
      <c r="R34" s="80"/>
      <c r="S34" s="86"/>
      <c r="T34" s="80"/>
      <c r="U34" s="86"/>
      <c r="V34" s="158"/>
      <c r="W34" s="83"/>
      <c r="X34" s="84"/>
      <c r="Y34" s="131"/>
      <c r="Z34" s="85"/>
      <c r="AA34" s="81"/>
      <c r="AB34" s="85"/>
      <c r="AC34" s="87"/>
      <c r="AD34" s="82"/>
      <c r="AE34" s="37" t="str">
        <f t="shared" si="14"/>
        <v>00011900</v>
      </c>
      <c r="AF34" s="135" t="str">
        <f t="shared" si="15"/>
        <v/>
      </c>
      <c r="AG34" s="135" t="str">
        <f t="shared" si="12"/>
        <v/>
      </c>
      <c r="AH34" s="135" t="str">
        <f t="shared" si="13"/>
        <v/>
      </c>
      <c r="AI34" s="11"/>
      <c r="AJ34" s="11"/>
      <c r="AK34" s="11"/>
    </row>
    <row r="35" spans="1:37" x14ac:dyDescent="0.3">
      <c r="A35" s="11"/>
      <c r="B35" s="2"/>
      <c r="C35" s="56"/>
      <c r="D35" s="58"/>
      <c r="E35" s="165">
        <f t="shared" si="16"/>
        <v>0</v>
      </c>
      <c r="F35" s="128"/>
      <c r="G35" s="72"/>
      <c r="H35" s="84"/>
      <c r="I35" s="72"/>
      <c r="J35" s="84"/>
      <c r="K35" s="119"/>
      <c r="L35" s="149"/>
      <c r="M35" s="64"/>
      <c r="N35" s="77"/>
      <c r="O35" s="78"/>
      <c r="P35" s="79"/>
      <c r="Q35" s="129"/>
      <c r="R35" s="80"/>
      <c r="S35" s="86"/>
      <c r="T35" s="80"/>
      <c r="U35" s="86"/>
      <c r="V35" s="158"/>
      <c r="W35" s="83"/>
      <c r="X35" s="84"/>
      <c r="Y35" s="131"/>
      <c r="Z35" s="85"/>
      <c r="AA35" s="81"/>
      <c r="AB35" s="85"/>
      <c r="AC35" s="87"/>
      <c r="AD35" s="82"/>
      <c r="AE35" s="37" t="str">
        <f t="shared" si="14"/>
        <v>00011900</v>
      </c>
      <c r="AF35" s="135" t="str">
        <f t="shared" si="15"/>
        <v/>
      </c>
      <c r="AG35" s="135" t="str">
        <f t="shared" si="12"/>
        <v/>
      </c>
      <c r="AH35" s="135" t="str">
        <f t="shared" si="13"/>
        <v/>
      </c>
      <c r="AI35" s="11"/>
      <c r="AJ35" s="11"/>
      <c r="AK35" s="11"/>
    </row>
    <row r="36" spans="1:37" x14ac:dyDescent="0.3">
      <c r="A36" s="11"/>
      <c r="B36" s="2"/>
      <c r="C36" s="56"/>
      <c r="D36" s="58"/>
      <c r="E36" s="165">
        <f t="shared" si="16"/>
        <v>0</v>
      </c>
      <c r="F36" s="128"/>
      <c r="G36" s="72"/>
      <c r="H36" s="84"/>
      <c r="I36" s="72"/>
      <c r="J36" s="84"/>
      <c r="K36" s="119"/>
      <c r="L36" s="149"/>
      <c r="M36" s="64"/>
      <c r="N36" s="77"/>
      <c r="O36" s="78"/>
      <c r="P36" s="79"/>
      <c r="Q36" s="129"/>
      <c r="R36" s="80"/>
      <c r="S36" s="86"/>
      <c r="T36" s="80"/>
      <c r="U36" s="86"/>
      <c r="V36" s="158"/>
      <c r="W36" s="83"/>
      <c r="X36" s="84"/>
      <c r="Y36" s="131"/>
      <c r="Z36" s="85"/>
      <c r="AA36" s="81"/>
      <c r="AB36" s="85"/>
      <c r="AC36" s="87"/>
      <c r="AD36" s="82"/>
      <c r="AE36" s="37" t="str">
        <f t="shared" si="14"/>
        <v>00011900</v>
      </c>
      <c r="AF36" s="135" t="str">
        <f t="shared" si="15"/>
        <v/>
      </c>
      <c r="AG36" s="135" t="str">
        <f t="shared" si="12"/>
        <v/>
      </c>
      <c r="AH36" s="135" t="str">
        <f t="shared" si="13"/>
        <v/>
      </c>
      <c r="AI36" s="11"/>
      <c r="AJ36" s="11"/>
      <c r="AK36" s="11"/>
    </row>
    <row r="37" spans="1:37" x14ac:dyDescent="0.3">
      <c r="A37" s="11"/>
      <c r="B37" s="2"/>
      <c r="C37" s="56"/>
      <c r="D37" s="58"/>
      <c r="E37" s="165">
        <f t="shared" si="16"/>
        <v>0</v>
      </c>
      <c r="F37" s="128"/>
      <c r="G37" s="72"/>
      <c r="H37" s="84"/>
      <c r="I37" s="72"/>
      <c r="J37" s="84"/>
      <c r="K37" s="119"/>
      <c r="L37" s="149"/>
      <c r="M37" s="64"/>
      <c r="N37" s="77"/>
      <c r="O37" s="78"/>
      <c r="P37" s="79"/>
      <c r="Q37" s="129"/>
      <c r="R37" s="80"/>
      <c r="S37" s="86"/>
      <c r="T37" s="80"/>
      <c r="U37" s="86"/>
      <c r="V37" s="158"/>
      <c r="W37" s="83"/>
      <c r="X37" s="84"/>
      <c r="Y37" s="131"/>
      <c r="Z37" s="85"/>
      <c r="AA37" s="81"/>
      <c r="AB37" s="85"/>
      <c r="AC37" s="87"/>
      <c r="AD37" s="82"/>
      <c r="AE37" s="37" t="str">
        <f t="shared" si="14"/>
        <v>00011900</v>
      </c>
      <c r="AF37" s="135" t="str">
        <f t="shared" si="15"/>
        <v/>
      </c>
      <c r="AG37" s="135" t="str">
        <f t="shared" si="12"/>
        <v/>
      </c>
      <c r="AH37" s="135" t="str">
        <f t="shared" si="13"/>
        <v/>
      </c>
      <c r="AI37" s="11"/>
      <c r="AJ37" s="11"/>
      <c r="AK37" s="11"/>
    </row>
    <row r="38" spans="1:37" x14ac:dyDescent="0.3">
      <c r="A38" s="11"/>
      <c r="B38" s="2"/>
      <c r="C38" s="56"/>
      <c r="D38" s="58"/>
      <c r="E38" s="165">
        <f t="shared" si="16"/>
        <v>0</v>
      </c>
      <c r="F38" s="128"/>
      <c r="G38" s="72"/>
      <c r="H38" s="84"/>
      <c r="I38" s="72"/>
      <c r="J38" s="84"/>
      <c r="K38" s="119"/>
      <c r="L38" s="149"/>
      <c r="M38" s="64"/>
      <c r="N38" s="77"/>
      <c r="O38" s="78"/>
      <c r="P38" s="79"/>
      <c r="Q38" s="129"/>
      <c r="R38" s="80"/>
      <c r="S38" s="86"/>
      <c r="T38" s="80"/>
      <c r="U38" s="86"/>
      <c r="V38" s="158"/>
      <c r="W38" s="83"/>
      <c r="X38" s="84"/>
      <c r="Y38" s="131"/>
      <c r="Z38" s="85"/>
      <c r="AA38" s="81"/>
      <c r="AB38" s="85"/>
      <c r="AC38" s="87"/>
      <c r="AD38" s="82"/>
      <c r="AE38" s="37" t="str">
        <f t="shared" si="14"/>
        <v>00011900</v>
      </c>
      <c r="AF38" s="135" t="str">
        <f t="shared" si="15"/>
        <v/>
      </c>
      <c r="AG38" s="135" t="str">
        <f t="shared" si="12"/>
        <v/>
      </c>
      <c r="AH38" s="135" t="str">
        <f t="shared" si="13"/>
        <v/>
      </c>
      <c r="AI38" s="11"/>
      <c r="AJ38" s="11"/>
      <c r="AK38" s="11"/>
    </row>
    <row r="39" spans="1:37" x14ac:dyDescent="0.3">
      <c r="A39" s="11"/>
      <c r="B39" s="2"/>
      <c r="C39" s="56"/>
      <c r="D39" s="58"/>
      <c r="E39" s="165">
        <f t="shared" si="16"/>
        <v>0</v>
      </c>
      <c r="F39" s="128"/>
      <c r="G39" s="72"/>
      <c r="H39" s="84"/>
      <c r="I39" s="72"/>
      <c r="J39" s="84"/>
      <c r="K39" s="119"/>
      <c r="L39" s="149"/>
      <c r="M39" s="64"/>
      <c r="N39" s="77"/>
      <c r="O39" s="78"/>
      <c r="P39" s="79"/>
      <c r="Q39" s="129"/>
      <c r="R39" s="80"/>
      <c r="S39" s="86"/>
      <c r="T39" s="80"/>
      <c r="U39" s="86"/>
      <c r="V39" s="158"/>
      <c r="W39" s="83"/>
      <c r="X39" s="84"/>
      <c r="Y39" s="131"/>
      <c r="Z39" s="85"/>
      <c r="AA39" s="81"/>
      <c r="AB39" s="85"/>
      <c r="AC39" s="87"/>
      <c r="AD39" s="82"/>
      <c r="AE39" s="37" t="str">
        <f t="shared" si="14"/>
        <v>00011900</v>
      </c>
      <c r="AF39" s="135" t="str">
        <f t="shared" si="15"/>
        <v/>
      </c>
      <c r="AG39" s="135" t="str">
        <f t="shared" si="12"/>
        <v/>
      </c>
      <c r="AH39" s="135" t="str">
        <f t="shared" si="13"/>
        <v/>
      </c>
      <c r="AI39" s="11"/>
      <c r="AJ39" s="11"/>
      <c r="AK39" s="11"/>
    </row>
    <row r="40" spans="1:37" x14ac:dyDescent="0.3">
      <c r="A40" s="11"/>
      <c r="B40" s="2"/>
      <c r="C40" s="56"/>
      <c r="D40" s="58"/>
      <c r="E40" s="165">
        <f t="shared" si="16"/>
        <v>0</v>
      </c>
      <c r="F40" s="128"/>
      <c r="G40" s="72"/>
      <c r="H40" s="84"/>
      <c r="I40" s="72"/>
      <c r="J40" s="84"/>
      <c r="K40" s="119"/>
      <c r="L40" s="149"/>
      <c r="M40" s="64"/>
      <c r="N40" s="77"/>
      <c r="O40" s="78"/>
      <c r="P40" s="79"/>
      <c r="Q40" s="129"/>
      <c r="R40" s="80"/>
      <c r="S40" s="86"/>
      <c r="T40" s="80"/>
      <c r="U40" s="86"/>
      <c r="V40" s="158"/>
      <c r="W40" s="83"/>
      <c r="X40" s="84"/>
      <c r="Y40" s="131"/>
      <c r="Z40" s="85"/>
      <c r="AA40" s="81"/>
      <c r="AB40" s="85"/>
      <c r="AC40" s="87"/>
      <c r="AD40" s="82"/>
      <c r="AE40" s="37" t="str">
        <f t="shared" si="14"/>
        <v>00011900</v>
      </c>
      <c r="AF40" s="135" t="str">
        <f t="shared" si="15"/>
        <v/>
      </c>
      <c r="AG40" s="135" t="str">
        <f t="shared" si="12"/>
        <v/>
      </c>
      <c r="AH40" s="135" t="str">
        <f t="shared" si="13"/>
        <v/>
      </c>
      <c r="AI40" s="11"/>
      <c r="AJ40" s="11"/>
      <c r="AK40" s="11"/>
    </row>
    <row r="41" spans="1:37" x14ac:dyDescent="0.3">
      <c r="A41" s="11"/>
      <c r="B41" s="2"/>
      <c r="C41" s="56"/>
      <c r="D41" s="58"/>
      <c r="E41" s="165">
        <f t="shared" si="16"/>
        <v>0</v>
      </c>
      <c r="F41" s="128"/>
      <c r="G41" s="72"/>
      <c r="H41" s="84"/>
      <c r="I41" s="72"/>
      <c r="J41" s="84"/>
      <c r="K41" s="119"/>
      <c r="L41" s="149"/>
      <c r="M41" s="64"/>
      <c r="N41" s="77"/>
      <c r="O41" s="78"/>
      <c r="P41" s="79"/>
      <c r="Q41" s="129"/>
      <c r="R41" s="80"/>
      <c r="S41" s="86"/>
      <c r="T41" s="80"/>
      <c r="U41" s="86"/>
      <c r="V41" s="158"/>
      <c r="W41" s="83"/>
      <c r="X41" s="84"/>
      <c r="Y41" s="131"/>
      <c r="Z41" s="85"/>
      <c r="AA41" s="81"/>
      <c r="AB41" s="85"/>
      <c r="AC41" s="87"/>
      <c r="AD41" s="82"/>
      <c r="AE41" s="37" t="str">
        <f t="shared" si="14"/>
        <v>00011900</v>
      </c>
      <c r="AF41" s="135" t="str">
        <f t="shared" si="15"/>
        <v/>
      </c>
      <c r="AG41" s="135" t="str">
        <f t="shared" si="12"/>
        <v/>
      </c>
      <c r="AH41" s="135" t="str">
        <f t="shared" si="13"/>
        <v/>
      </c>
      <c r="AI41" s="11"/>
      <c r="AJ41" s="11"/>
      <c r="AK41" s="11"/>
    </row>
    <row r="42" spans="1:37" x14ac:dyDescent="0.3">
      <c r="A42" s="11"/>
      <c r="B42" s="2"/>
      <c r="C42" s="56"/>
      <c r="D42" s="58"/>
      <c r="E42" s="165">
        <f t="shared" si="16"/>
        <v>0</v>
      </c>
      <c r="F42" s="128"/>
      <c r="G42" s="72"/>
      <c r="H42" s="84"/>
      <c r="I42" s="72"/>
      <c r="J42" s="84"/>
      <c r="K42" s="119"/>
      <c r="L42" s="149"/>
      <c r="M42" s="64"/>
      <c r="N42" s="77"/>
      <c r="O42" s="78"/>
      <c r="P42" s="79"/>
      <c r="Q42" s="129"/>
      <c r="R42" s="80"/>
      <c r="S42" s="86"/>
      <c r="T42" s="80"/>
      <c r="U42" s="86"/>
      <c r="V42" s="158"/>
      <c r="W42" s="83"/>
      <c r="X42" s="84"/>
      <c r="Y42" s="131"/>
      <c r="Z42" s="85"/>
      <c r="AA42" s="81"/>
      <c r="AB42" s="85"/>
      <c r="AC42" s="87"/>
      <c r="AD42" s="82"/>
      <c r="AE42" s="37" t="str">
        <f t="shared" si="14"/>
        <v>00011900</v>
      </c>
      <c r="AF42" s="135" t="str">
        <f t="shared" si="15"/>
        <v/>
      </c>
      <c r="AG42" s="135" t="str">
        <f t="shared" si="12"/>
        <v/>
      </c>
      <c r="AH42" s="135" t="str">
        <f t="shared" si="13"/>
        <v/>
      </c>
      <c r="AI42" s="11"/>
      <c r="AJ42" s="11"/>
      <c r="AK42" s="11"/>
    </row>
    <row r="43" spans="1:37" x14ac:dyDescent="0.3">
      <c r="A43" s="11"/>
      <c r="B43" s="2"/>
      <c r="C43" s="56"/>
      <c r="D43" s="58"/>
      <c r="E43" s="165">
        <f t="shared" si="16"/>
        <v>0</v>
      </c>
      <c r="F43" s="128"/>
      <c r="G43" s="72"/>
      <c r="H43" s="84"/>
      <c r="I43" s="72"/>
      <c r="J43" s="84"/>
      <c r="K43" s="119"/>
      <c r="L43" s="149"/>
      <c r="M43" s="64"/>
      <c r="N43" s="77"/>
      <c r="O43" s="78"/>
      <c r="P43" s="79"/>
      <c r="Q43" s="129"/>
      <c r="R43" s="80"/>
      <c r="S43" s="86"/>
      <c r="T43" s="80"/>
      <c r="U43" s="86"/>
      <c r="V43" s="158"/>
      <c r="W43" s="83"/>
      <c r="X43" s="84"/>
      <c r="Y43" s="131"/>
      <c r="Z43" s="85"/>
      <c r="AA43" s="81"/>
      <c r="AB43" s="85"/>
      <c r="AC43" s="87"/>
      <c r="AD43" s="82"/>
      <c r="AE43" s="37" t="str">
        <f t="shared" si="14"/>
        <v>00011900</v>
      </c>
      <c r="AF43" s="135" t="str">
        <f t="shared" si="15"/>
        <v/>
      </c>
      <c r="AG43" s="135" t="str">
        <f t="shared" si="12"/>
        <v/>
      </c>
      <c r="AH43" s="135" t="str">
        <f t="shared" si="13"/>
        <v/>
      </c>
      <c r="AI43" s="11"/>
      <c r="AJ43" s="11"/>
      <c r="AK43" s="11"/>
    </row>
    <row r="44" spans="1:37" x14ac:dyDescent="0.3">
      <c r="A44" s="11"/>
      <c r="B44" s="2"/>
      <c r="C44" s="56"/>
      <c r="D44" s="58"/>
      <c r="E44" s="165">
        <f t="shared" si="16"/>
        <v>0</v>
      </c>
      <c r="F44" s="128"/>
      <c r="G44" s="72"/>
      <c r="H44" s="84"/>
      <c r="I44" s="72"/>
      <c r="J44" s="84"/>
      <c r="K44" s="119"/>
      <c r="L44" s="149"/>
      <c r="M44" s="64"/>
      <c r="N44" s="77"/>
      <c r="O44" s="78"/>
      <c r="P44" s="79"/>
      <c r="Q44" s="129"/>
      <c r="R44" s="80"/>
      <c r="S44" s="86"/>
      <c r="T44" s="80"/>
      <c r="U44" s="86"/>
      <c r="V44" s="158"/>
      <c r="W44" s="83"/>
      <c r="X44" s="84"/>
      <c r="Y44" s="131"/>
      <c r="Z44" s="85"/>
      <c r="AA44" s="81"/>
      <c r="AB44" s="85"/>
      <c r="AC44" s="87"/>
      <c r="AD44" s="82"/>
      <c r="AE44" s="37" t="str">
        <f t="shared" si="14"/>
        <v>00011900</v>
      </c>
      <c r="AF44" s="135" t="str">
        <f t="shared" si="15"/>
        <v/>
      </c>
      <c r="AG44" s="135" t="str">
        <f t="shared" si="12"/>
        <v/>
      </c>
      <c r="AH44" s="135" t="str">
        <f t="shared" si="13"/>
        <v/>
      </c>
      <c r="AI44" s="11"/>
      <c r="AJ44" s="11"/>
      <c r="AK44" s="11"/>
    </row>
    <row r="45" spans="1:37" x14ac:dyDescent="0.3">
      <c r="A45" s="11"/>
      <c r="B45" s="2"/>
      <c r="C45" s="56"/>
      <c r="D45" s="58"/>
      <c r="E45" s="165">
        <f t="shared" si="16"/>
        <v>0</v>
      </c>
      <c r="F45" s="128"/>
      <c r="G45" s="72"/>
      <c r="H45" s="84"/>
      <c r="I45" s="72"/>
      <c r="J45" s="84"/>
      <c r="K45" s="119"/>
      <c r="L45" s="149"/>
      <c r="M45" s="64"/>
      <c r="N45" s="77"/>
      <c r="O45" s="78"/>
      <c r="P45" s="79"/>
      <c r="Q45" s="129"/>
      <c r="R45" s="80"/>
      <c r="S45" s="86"/>
      <c r="T45" s="80"/>
      <c r="U45" s="86"/>
      <c r="V45" s="158"/>
      <c r="W45" s="83"/>
      <c r="X45" s="84"/>
      <c r="Y45" s="131"/>
      <c r="Z45" s="85"/>
      <c r="AA45" s="81"/>
      <c r="AB45" s="85"/>
      <c r="AC45" s="87"/>
      <c r="AD45" s="82"/>
      <c r="AE45" s="37" t="str">
        <f t="shared" si="14"/>
        <v>00011900</v>
      </c>
      <c r="AF45" s="135" t="str">
        <f t="shared" si="15"/>
        <v/>
      </c>
      <c r="AG45" s="135" t="str">
        <f t="shared" si="12"/>
        <v/>
      </c>
      <c r="AH45" s="135" t="str">
        <f t="shared" si="13"/>
        <v/>
      </c>
      <c r="AI45" s="11"/>
      <c r="AJ45" s="11"/>
      <c r="AK45" s="11"/>
    </row>
    <row r="46" spans="1:37" x14ac:dyDescent="0.3">
      <c r="A46" s="11"/>
      <c r="B46" s="2"/>
      <c r="C46" s="56"/>
      <c r="D46" s="58"/>
      <c r="E46" s="165">
        <f t="shared" si="16"/>
        <v>0</v>
      </c>
      <c r="F46" s="128"/>
      <c r="G46" s="72"/>
      <c r="H46" s="84"/>
      <c r="I46" s="72"/>
      <c r="J46" s="84"/>
      <c r="K46" s="119"/>
      <c r="L46" s="149"/>
      <c r="M46" s="64"/>
      <c r="N46" s="77"/>
      <c r="O46" s="78"/>
      <c r="P46" s="79"/>
      <c r="Q46" s="129"/>
      <c r="R46" s="80"/>
      <c r="S46" s="86"/>
      <c r="T46" s="80"/>
      <c r="U46" s="86"/>
      <c r="V46" s="158"/>
      <c r="W46" s="83"/>
      <c r="X46" s="84"/>
      <c r="Y46" s="131"/>
      <c r="Z46" s="85"/>
      <c r="AA46" s="81"/>
      <c r="AB46" s="85"/>
      <c r="AC46" s="87"/>
      <c r="AD46" s="82"/>
      <c r="AE46" s="37" t="str">
        <f t="shared" si="14"/>
        <v>00011900</v>
      </c>
      <c r="AF46" s="135" t="str">
        <f t="shared" si="15"/>
        <v/>
      </c>
      <c r="AG46" s="135" t="str">
        <f t="shared" si="12"/>
        <v/>
      </c>
      <c r="AH46" s="135" t="str">
        <f t="shared" si="13"/>
        <v/>
      </c>
      <c r="AI46" s="11"/>
      <c r="AJ46" s="11"/>
      <c r="AK46" s="11"/>
    </row>
    <row r="47" spans="1:37" x14ac:dyDescent="0.3">
      <c r="A47" s="11"/>
      <c r="B47" s="2"/>
      <c r="C47" s="56"/>
      <c r="D47" s="58"/>
      <c r="E47" s="165">
        <f t="shared" si="16"/>
        <v>0</v>
      </c>
      <c r="F47" s="128"/>
      <c r="G47" s="72"/>
      <c r="H47" s="84"/>
      <c r="I47" s="72"/>
      <c r="J47" s="84"/>
      <c r="K47" s="119"/>
      <c r="L47" s="149"/>
      <c r="M47" s="64"/>
      <c r="N47" s="77"/>
      <c r="O47" s="78"/>
      <c r="P47" s="79"/>
      <c r="Q47" s="129"/>
      <c r="R47" s="80"/>
      <c r="S47" s="86"/>
      <c r="T47" s="80"/>
      <c r="U47" s="86"/>
      <c r="V47" s="158"/>
      <c r="W47" s="83"/>
      <c r="X47" s="84"/>
      <c r="Y47" s="131"/>
      <c r="Z47" s="85"/>
      <c r="AA47" s="81"/>
      <c r="AB47" s="85"/>
      <c r="AC47" s="87"/>
      <c r="AD47" s="82"/>
      <c r="AE47" s="37" t="str">
        <f t="shared" si="14"/>
        <v>00011900</v>
      </c>
      <c r="AF47" s="135" t="str">
        <f t="shared" si="15"/>
        <v/>
      </c>
      <c r="AG47" s="135" t="str">
        <f t="shared" si="12"/>
        <v/>
      </c>
      <c r="AH47" s="135" t="str">
        <f t="shared" si="13"/>
        <v/>
      </c>
      <c r="AI47" s="11"/>
      <c r="AJ47" s="11"/>
      <c r="AK47" s="11"/>
    </row>
    <row r="48" spans="1:37" x14ac:dyDescent="0.3">
      <c r="A48" s="11"/>
      <c r="B48" s="2"/>
      <c r="C48" s="56"/>
      <c r="D48" s="58"/>
      <c r="E48" s="165">
        <f t="shared" si="16"/>
        <v>0</v>
      </c>
      <c r="F48" s="128"/>
      <c r="G48" s="72"/>
      <c r="H48" s="84"/>
      <c r="I48" s="72"/>
      <c r="J48" s="84"/>
      <c r="K48" s="119"/>
      <c r="L48" s="149"/>
      <c r="M48" s="64"/>
      <c r="N48" s="77"/>
      <c r="O48" s="78"/>
      <c r="P48" s="79"/>
      <c r="Q48" s="129"/>
      <c r="R48" s="80"/>
      <c r="S48" s="86"/>
      <c r="T48" s="80"/>
      <c r="U48" s="86"/>
      <c r="V48" s="158"/>
      <c r="W48" s="83"/>
      <c r="X48" s="84"/>
      <c r="Y48" s="131"/>
      <c r="Z48" s="85"/>
      <c r="AA48" s="81"/>
      <c r="AB48" s="85"/>
      <c r="AC48" s="87"/>
      <c r="AD48" s="82"/>
      <c r="AE48" s="37" t="str">
        <f t="shared" si="14"/>
        <v>00011900</v>
      </c>
      <c r="AF48" s="135" t="str">
        <f t="shared" si="15"/>
        <v/>
      </c>
      <c r="AG48" s="135" t="str">
        <f t="shared" si="12"/>
        <v/>
      </c>
      <c r="AH48" s="135" t="str">
        <f t="shared" si="13"/>
        <v/>
      </c>
      <c r="AI48" s="11"/>
      <c r="AJ48" s="11"/>
      <c r="AK48" s="11"/>
    </row>
    <row r="49" spans="1:37" x14ac:dyDescent="0.3">
      <c r="A49" s="11"/>
      <c r="B49" s="2"/>
      <c r="C49" s="56"/>
      <c r="D49" s="58"/>
      <c r="E49" s="165">
        <f t="shared" si="16"/>
        <v>0</v>
      </c>
      <c r="F49" s="128"/>
      <c r="G49" s="72"/>
      <c r="H49" s="84"/>
      <c r="I49" s="72"/>
      <c r="J49" s="84"/>
      <c r="K49" s="119"/>
      <c r="L49" s="149"/>
      <c r="M49" s="64"/>
      <c r="N49" s="77"/>
      <c r="O49" s="78"/>
      <c r="P49" s="79"/>
      <c r="Q49" s="129"/>
      <c r="R49" s="80"/>
      <c r="S49" s="86"/>
      <c r="T49" s="80"/>
      <c r="U49" s="86"/>
      <c r="V49" s="158"/>
      <c r="W49" s="83"/>
      <c r="X49" s="84"/>
      <c r="Y49" s="131"/>
      <c r="Z49" s="85"/>
      <c r="AA49" s="81"/>
      <c r="AB49" s="85"/>
      <c r="AC49" s="87"/>
      <c r="AD49" s="82"/>
      <c r="AE49" s="37" t="str">
        <f t="shared" si="14"/>
        <v>00011900</v>
      </c>
      <c r="AF49" s="135" t="str">
        <f t="shared" si="15"/>
        <v/>
      </c>
      <c r="AG49" s="135" t="str">
        <f t="shared" si="12"/>
        <v/>
      </c>
      <c r="AH49" s="135" t="str">
        <f t="shared" si="13"/>
        <v/>
      </c>
      <c r="AI49" s="11"/>
      <c r="AJ49" s="11"/>
      <c r="AK49" s="11"/>
    </row>
    <row r="50" spans="1:37" x14ac:dyDescent="0.3">
      <c r="A50" s="11"/>
      <c r="B50" s="2"/>
      <c r="C50" s="56"/>
      <c r="D50" s="58"/>
      <c r="E50" s="165">
        <f t="shared" si="16"/>
        <v>0</v>
      </c>
      <c r="F50" s="128"/>
      <c r="G50" s="72"/>
      <c r="H50" s="84"/>
      <c r="I50" s="72"/>
      <c r="J50" s="84"/>
      <c r="K50" s="119"/>
      <c r="L50" s="149"/>
      <c r="M50" s="64"/>
      <c r="N50" s="77"/>
      <c r="O50" s="78"/>
      <c r="P50" s="79"/>
      <c r="Q50" s="129"/>
      <c r="R50" s="80"/>
      <c r="S50" s="86"/>
      <c r="T50" s="80"/>
      <c r="U50" s="86"/>
      <c r="V50" s="158"/>
      <c r="W50" s="83"/>
      <c r="X50" s="84"/>
      <c r="Y50" s="131"/>
      <c r="Z50" s="85"/>
      <c r="AA50" s="81"/>
      <c r="AB50" s="85"/>
      <c r="AC50" s="87"/>
      <c r="AD50" s="82"/>
      <c r="AE50" s="37" t="str">
        <f t="shared" si="14"/>
        <v>00011900</v>
      </c>
      <c r="AF50" s="135" t="str">
        <f t="shared" si="15"/>
        <v/>
      </c>
      <c r="AG50" s="135" t="str">
        <f t="shared" si="12"/>
        <v/>
      </c>
      <c r="AH50" s="135" t="str">
        <f t="shared" si="13"/>
        <v/>
      </c>
      <c r="AI50" s="11"/>
      <c r="AJ50" s="11"/>
      <c r="AK50" s="11"/>
    </row>
    <row r="51" spans="1:37" x14ac:dyDescent="0.3">
      <c r="A51" s="11"/>
      <c r="B51" s="2"/>
      <c r="C51" s="56"/>
      <c r="D51" s="58"/>
      <c r="E51" s="165">
        <f t="shared" si="16"/>
        <v>0</v>
      </c>
      <c r="F51" s="128"/>
      <c r="G51" s="72"/>
      <c r="H51" s="84"/>
      <c r="I51" s="72"/>
      <c r="J51" s="84"/>
      <c r="K51" s="119"/>
      <c r="L51" s="149"/>
      <c r="M51" s="64"/>
      <c r="N51" s="77"/>
      <c r="O51" s="78"/>
      <c r="P51" s="79"/>
      <c r="Q51" s="129"/>
      <c r="R51" s="80"/>
      <c r="S51" s="86"/>
      <c r="T51" s="80"/>
      <c r="U51" s="86"/>
      <c r="V51" s="158"/>
      <c r="W51" s="83"/>
      <c r="X51" s="84"/>
      <c r="Y51" s="131"/>
      <c r="Z51" s="85"/>
      <c r="AA51" s="81"/>
      <c r="AB51" s="85"/>
      <c r="AC51" s="87"/>
      <c r="AD51" s="82"/>
      <c r="AE51" s="37" t="str">
        <f t="shared" si="14"/>
        <v>00011900</v>
      </c>
      <c r="AF51" s="135" t="str">
        <f t="shared" si="15"/>
        <v/>
      </c>
      <c r="AG51" s="135" t="str">
        <f t="shared" si="12"/>
        <v/>
      </c>
      <c r="AH51" s="135" t="str">
        <f t="shared" si="13"/>
        <v/>
      </c>
      <c r="AI51" s="11"/>
      <c r="AJ51" s="11"/>
      <c r="AK51" s="11"/>
    </row>
    <row r="52" spans="1:37" x14ac:dyDescent="0.3">
      <c r="A52" s="11"/>
      <c r="B52" s="2"/>
      <c r="C52" s="56"/>
      <c r="D52" s="58"/>
      <c r="E52" s="165">
        <f t="shared" si="16"/>
        <v>0</v>
      </c>
      <c r="F52" s="128"/>
      <c r="G52" s="72"/>
      <c r="H52" s="84"/>
      <c r="I52" s="72"/>
      <c r="J52" s="84"/>
      <c r="K52" s="119"/>
      <c r="L52" s="149"/>
      <c r="M52" s="64"/>
      <c r="N52" s="77"/>
      <c r="O52" s="78"/>
      <c r="P52" s="79"/>
      <c r="Q52" s="129"/>
      <c r="R52" s="80"/>
      <c r="S52" s="86"/>
      <c r="T52" s="80"/>
      <c r="U52" s="86"/>
      <c r="V52" s="158"/>
      <c r="W52" s="83"/>
      <c r="X52" s="84"/>
      <c r="Y52" s="131"/>
      <c r="Z52" s="85"/>
      <c r="AA52" s="81"/>
      <c r="AB52" s="85"/>
      <c r="AC52" s="87"/>
      <c r="AD52" s="82"/>
      <c r="AE52" s="37" t="str">
        <f t="shared" si="14"/>
        <v>00011900</v>
      </c>
      <c r="AF52" s="135" t="str">
        <f t="shared" si="15"/>
        <v/>
      </c>
      <c r="AG52" s="135" t="str">
        <f t="shared" si="12"/>
        <v/>
      </c>
      <c r="AH52" s="135" t="str">
        <f t="shared" si="13"/>
        <v/>
      </c>
      <c r="AI52" s="11"/>
      <c r="AJ52" s="11"/>
      <c r="AK52" s="11"/>
    </row>
    <row r="53" spans="1:37" x14ac:dyDescent="0.3">
      <c r="A53" s="11"/>
      <c r="B53" s="2"/>
      <c r="C53" s="56"/>
      <c r="D53" s="58"/>
      <c r="E53" s="165">
        <f t="shared" si="16"/>
        <v>0</v>
      </c>
      <c r="F53" s="128"/>
      <c r="G53" s="72"/>
      <c r="H53" s="84"/>
      <c r="I53" s="72"/>
      <c r="J53" s="84"/>
      <c r="K53" s="119"/>
      <c r="L53" s="149"/>
      <c r="M53" s="64"/>
      <c r="N53" s="77"/>
      <c r="O53" s="78"/>
      <c r="P53" s="79"/>
      <c r="Q53" s="129"/>
      <c r="R53" s="80"/>
      <c r="S53" s="86"/>
      <c r="T53" s="80"/>
      <c r="U53" s="86"/>
      <c r="V53" s="158"/>
      <c r="W53" s="83"/>
      <c r="X53" s="84"/>
      <c r="Y53" s="131"/>
      <c r="Z53" s="85"/>
      <c r="AA53" s="81"/>
      <c r="AB53" s="85"/>
      <c r="AC53" s="87"/>
      <c r="AD53" s="82"/>
      <c r="AE53" s="37" t="str">
        <f t="shared" si="14"/>
        <v>00011900</v>
      </c>
      <c r="AF53" s="135" t="str">
        <f t="shared" si="15"/>
        <v/>
      </c>
      <c r="AG53" s="135" t="str">
        <f t="shared" si="12"/>
        <v/>
      </c>
      <c r="AH53" s="135" t="str">
        <f t="shared" si="13"/>
        <v/>
      </c>
      <c r="AI53" s="11"/>
      <c r="AJ53" s="11"/>
      <c r="AK53" s="11"/>
    </row>
    <row r="54" spans="1:37" x14ac:dyDescent="0.3">
      <c r="A54" s="11"/>
      <c r="B54" s="2"/>
      <c r="C54" s="56"/>
      <c r="D54" s="58"/>
      <c r="E54" s="165">
        <f t="shared" si="16"/>
        <v>0</v>
      </c>
      <c r="F54" s="128"/>
      <c r="G54" s="72"/>
      <c r="H54" s="84"/>
      <c r="I54" s="72"/>
      <c r="J54" s="84"/>
      <c r="K54" s="119"/>
      <c r="L54" s="149"/>
      <c r="M54" s="64"/>
      <c r="N54" s="77"/>
      <c r="O54" s="78"/>
      <c r="P54" s="79"/>
      <c r="Q54" s="129"/>
      <c r="R54" s="80"/>
      <c r="S54" s="86"/>
      <c r="T54" s="80"/>
      <c r="U54" s="86"/>
      <c r="V54" s="158"/>
      <c r="W54" s="83"/>
      <c r="X54" s="84"/>
      <c r="Y54" s="131"/>
      <c r="Z54" s="85"/>
      <c r="AA54" s="81"/>
      <c r="AB54" s="85"/>
      <c r="AC54" s="87"/>
      <c r="AD54" s="82"/>
      <c r="AE54" s="37" t="str">
        <f t="shared" si="14"/>
        <v>00011900</v>
      </c>
      <c r="AF54" s="135" t="str">
        <f t="shared" si="15"/>
        <v/>
      </c>
      <c r="AG54" s="135" t="str">
        <f t="shared" si="12"/>
        <v/>
      </c>
      <c r="AH54" s="135" t="str">
        <f t="shared" si="13"/>
        <v/>
      </c>
      <c r="AI54" s="11"/>
      <c r="AJ54" s="11"/>
      <c r="AK54" s="11"/>
    </row>
    <row r="55" spans="1:37" x14ac:dyDescent="0.3">
      <c r="A55" s="11"/>
      <c r="B55" s="2"/>
      <c r="C55" s="56"/>
      <c r="D55" s="58"/>
      <c r="E55" s="165">
        <f t="shared" si="16"/>
        <v>0</v>
      </c>
      <c r="F55" s="128"/>
      <c r="G55" s="72"/>
      <c r="H55" s="84"/>
      <c r="I55" s="72"/>
      <c r="J55" s="84"/>
      <c r="K55" s="119"/>
      <c r="L55" s="149"/>
      <c r="M55" s="64"/>
      <c r="N55" s="77"/>
      <c r="O55" s="78"/>
      <c r="P55" s="79"/>
      <c r="Q55" s="129"/>
      <c r="R55" s="80"/>
      <c r="S55" s="86"/>
      <c r="T55" s="80"/>
      <c r="U55" s="86"/>
      <c r="V55" s="158"/>
      <c r="W55" s="83"/>
      <c r="X55" s="84"/>
      <c r="Y55" s="131"/>
      <c r="Z55" s="85"/>
      <c r="AA55" s="81"/>
      <c r="AB55" s="85"/>
      <c r="AC55" s="87"/>
      <c r="AD55" s="82"/>
      <c r="AE55" s="37" t="str">
        <f t="shared" si="14"/>
        <v>00011900</v>
      </c>
      <c r="AF55" s="135" t="str">
        <f t="shared" si="15"/>
        <v/>
      </c>
      <c r="AG55" s="135" t="str">
        <f t="shared" si="12"/>
        <v/>
      </c>
      <c r="AH55" s="135" t="str">
        <f t="shared" si="13"/>
        <v/>
      </c>
      <c r="AI55" s="11"/>
      <c r="AJ55" s="11"/>
      <c r="AK55" s="11"/>
    </row>
    <row r="56" spans="1:37" x14ac:dyDescent="0.3">
      <c r="A56" s="11"/>
      <c r="B56" s="2"/>
      <c r="C56" s="56"/>
      <c r="D56" s="58"/>
      <c r="E56" s="165">
        <f t="shared" si="16"/>
        <v>0</v>
      </c>
      <c r="F56" s="128"/>
      <c r="G56" s="72"/>
      <c r="H56" s="84"/>
      <c r="I56" s="72"/>
      <c r="J56" s="84"/>
      <c r="K56" s="119"/>
      <c r="L56" s="149"/>
      <c r="M56" s="64"/>
      <c r="N56" s="77"/>
      <c r="O56" s="78"/>
      <c r="P56" s="79"/>
      <c r="Q56" s="129"/>
      <c r="R56" s="80"/>
      <c r="S56" s="86"/>
      <c r="T56" s="80"/>
      <c r="U56" s="86"/>
      <c r="V56" s="158"/>
      <c r="W56" s="83"/>
      <c r="X56" s="84"/>
      <c r="Y56" s="131"/>
      <c r="Z56" s="85"/>
      <c r="AA56" s="81"/>
      <c r="AB56" s="85"/>
      <c r="AC56" s="87"/>
      <c r="AD56" s="82"/>
      <c r="AE56" s="37" t="str">
        <f t="shared" si="14"/>
        <v>00011900</v>
      </c>
      <c r="AF56" s="135" t="str">
        <f t="shared" si="15"/>
        <v/>
      </c>
      <c r="AG56" s="135" t="str">
        <f t="shared" si="12"/>
        <v/>
      </c>
      <c r="AH56" s="135" t="str">
        <f t="shared" si="13"/>
        <v/>
      </c>
      <c r="AI56" s="11"/>
      <c r="AJ56" s="11"/>
      <c r="AK56" s="11"/>
    </row>
    <row r="57" spans="1:37" x14ac:dyDescent="0.3">
      <c r="A57" s="11"/>
      <c r="B57" s="2"/>
      <c r="C57" s="56"/>
      <c r="D57" s="58"/>
      <c r="E57" s="165">
        <f t="shared" si="16"/>
        <v>0</v>
      </c>
      <c r="F57" s="128"/>
      <c r="G57" s="72"/>
      <c r="H57" s="84"/>
      <c r="I57" s="72"/>
      <c r="J57" s="84"/>
      <c r="K57" s="119"/>
      <c r="L57" s="149"/>
      <c r="M57" s="64"/>
      <c r="N57" s="77"/>
      <c r="O57" s="78"/>
      <c r="P57" s="79"/>
      <c r="Q57" s="129"/>
      <c r="R57" s="80"/>
      <c r="S57" s="86"/>
      <c r="T57" s="80"/>
      <c r="U57" s="86"/>
      <c r="V57" s="158"/>
      <c r="W57" s="83"/>
      <c r="X57" s="84"/>
      <c r="Y57" s="131"/>
      <c r="Z57" s="85"/>
      <c r="AA57" s="81"/>
      <c r="AB57" s="85"/>
      <c r="AC57" s="87"/>
      <c r="AD57" s="82"/>
      <c r="AE57" s="37" t="str">
        <f t="shared" si="14"/>
        <v>00011900</v>
      </c>
      <c r="AF57" s="135" t="str">
        <f t="shared" si="15"/>
        <v/>
      </c>
      <c r="AG57" s="135" t="str">
        <f t="shared" si="12"/>
        <v/>
      </c>
      <c r="AH57" s="135" t="str">
        <f t="shared" si="13"/>
        <v/>
      </c>
      <c r="AI57" s="11"/>
      <c r="AJ57" s="11"/>
      <c r="AK57" s="11"/>
    </row>
    <row r="58" spans="1:37" x14ac:dyDescent="0.3">
      <c r="A58" s="11"/>
      <c r="B58" s="2"/>
      <c r="C58" s="56"/>
      <c r="D58" s="58"/>
      <c r="E58" s="165">
        <f t="shared" si="16"/>
        <v>0</v>
      </c>
      <c r="F58" s="128"/>
      <c r="G58" s="72"/>
      <c r="H58" s="84"/>
      <c r="I58" s="72"/>
      <c r="J58" s="84"/>
      <c r="K58" s="119"/>
      <c r="L58" s="149"/>
      <c r="M58" s="64"/>
      <c r="N58" s="77"/>
      <c r="O58" s="78"/>
      <c r="P58" s="79"/>
      <c r="Q58" s="129"/>
      <c r="R58" s="80"/>
      <c r="S58" s="86"/>
      <c r="T58" s="80"/>
      <c r="U58" s="86"/>
      <c r="V58" s="158"/>
      <c r="W58" s="83"/>
      <c r="X58" s="84"/>
      <c r="Y58" s="131"/>
      <c r="Z58" s="85"/>
      <c r="AA58" s="81"/>
      <c r="AB58" s="85"/>
      <c r="AC58" s="87"/>
      <c r="AD58" s="82"/>
      <c r="AE58" s="37" t="str">
        <f t="shared" si="14"/>
        <v>00011900</v>
      </c>
      <c r="AF58" s="135" t="str">
        <f t="shared" si="15"/>
        <v/>
      </c>
      <c r="AG58" s="135" t="str">
        <f t="shared" si="12"/>
        <v/>
      </c>
      <c r="AH58" s="135" t="str">
        <f t="shared" si="13"/>
        <v/>
      </c>
      <c r="AI58" s="11"/>
      <c r="AJ58" s="11"/>
      <c r="AK58" s="11"/>
    </row>
    <row r="59" spans="1:37" x14ac:dyDescent="0.3">
      <c r="A59" s="11"/>
      <c r="B59" s="2"/>
      <c r="C59" s="56"/>
      <c r="D59" s="58"/>
      <c r="E59" s="165">
        <f t="shared" si="16"/>
        <v>0</v>
      </c>
      <c r="F59" s="128"/>
      <c r="G59" s="72"/>
      <c r="H59" s="84"/>
      <c r="I59" s="72"/>
      <c r="J59" s="84"/>
      <c r="K59" s="119"/>
      <c r="L59" s="149"/>
      <c r="M59" s="64"/>
      <c r="N59" s="77"/>
      <c r="O59" s="78"/>
      <c r="P59" s="79"/>
      <c r="Q59" s="129"/>
      <c r="R59" s="80"/>
      <c r="S59" s="86"/>
      <c r="T59" s="80"/>
      <c r="U59" s="86"/>
      <c r="V59" s="158"/>
      <c r="W59" s="83"/>
      <c r="X59" s="84"/>
      <c r="Y59" s="131"/>
      <c r="Z59" s="85"/>
      <c r="AA59" s="81"/>
      <c r="AB59" s="85"/>
      <c r="AC59" s="87"/>
      <c r="AD59" s="82"/>
      <c r="AE59" s="37" t="str">
        <f t="shared" si="14"/>
        <v>00011900</v>
      </c>
      <c r="AF59" s="135" t="str">
        <f t="shared" si="15"/>
        <v/>
      </c>
      <c r="AG59" s="135" t="str">
        <f t="shared" si="12"/>
        <v/>
      </c>
      <c r="AH59" s="135" t="str">
        <f t="shared" si="13"/>
        <v/>
      </c>
      <c r="AI59" s="11"/>
      <c r="AJ59" s="11"/>
      <c r="AK59" s="11"/>
    </row>
    <row r="60" spans="1:37" x14ac:dyDescent="0.3">
      <c r="A60" s="11"/>
      <c r="B60" s="2"/>
      <c r="C60" s="56"/>
      <c r="D60" s="58"/>
      <c r="E60" s="165">
        <f t="shared" si="16"/>
        <v>0</v>
      </c>
      <c r="F60" s="128"/>
      <c r="G60" s="72"/>
      <c r="H60" s="84"/>
      <c r="I60" s="72"/>
      <c r="J60" s="84"/>
      <c r="K60" s="119"/>
      <c r="L60" s="149"/>
      <c r="M60" s="64"/>
      <c r="N60" s="77"/>
      <c r="O60" s="78"/>
      <c r="P60" s="79"/>
      <c r="Q60" s="129"/>
      <c r="R60" s="80"/>
      <c r="S60" s="86"/>
      <c r="T60" s="80"/>
      <c r="U60" s="86"/>
      <c r="V60" s="158"/>
      <c r="W60" s="83"/>
      <c r="X60" s="84"/>
      <c r="Y60" s="131"/>
      <c r="Z60" s="85"/>
      <c r="AA60" s="81"/>
      <c r="AB60" s="85"/>
      <c r="AC60" s="87"/>
      <c r="AD60" s="82"/>
      <c r="AE60" s="37" t="str">
        <f t="shared" si="14"/>
        <v>00011900</v>
      </c>
      <c r="AF60" s="135" t="str">
        <f t="shared" si="15"/>
        <v/>
      </c>
      <c r="AG60" s="135" t="str">
        <f t="shared" si="12"/>
        <v/>
      </c>
      <c r="AH60" s="135" t="str">
        <f t="shared" si="13"/>
        <v/>
      </c>
      <c r="AI60" s="11"/>
      <c r="AJ60" s="11"/>
      <c r="AK60" s="11"/>
    </row>
    <row r="61" spans="1:37" x14ac:dyDescent="0.3">
      <c r="A61" s="11"/>
      <c r="B61" s="2"/>
      <c r="C61" s="56"/>
      <c r="D61" s="58"/>
      <c r="E61" s="165">
        <f t="shared" si="16"/>
        <v>0</v>
      </c>
      <c r="F61" s="128"/>
      <c r="G61" s="72"/>
      <c r="H61" s="84"/>
      <c r="I61" s="72"/>
      <c r="J61" s="84"/>
      <c r="K61" s="119"/>
      <c r="L61" s="149"/>
      <c r="M61" s="64"/>
      <c r="N61" s="77"/>
      <c r="O61" s="78"/>
      <c r="P61" s="79"/>
      <c r="Q61" s="129"/>
      <c r="R61" s="80"/>
      <c r="S61" s="86"/>
      <c r="T61" s="80"/>
      <c r="U61" s="86"/>
      <c r="V61" s="158"/>
      <c r="W61" s="83"/>
      <c r="X61" s="84"/>
      <c r="Y61" s="131"/>
      <c r="Z61" s="85"/>
      <c r="AA61" s="81"/>
      <c r="AB61" s="85"/>
      <c r="AC61" s="87"/>
      <c r="AD61" s="82"/>
      <c r="AE61" s="37" t="str">
        <f t="shared" si="14"/>
        <v>00011900</v>
      </c>
      <c r="AF61" s="135" t="str">
        <f t="shared" si="15"/>
        <v/>
      </c>
      <c r="AG61" s="135" t="str">
        <f t="shared" si="12"/>
        <v/>
      </c>
      <c r="AH61" s="135" t="str">
        <f t="shared" si="13"/>
        <v/>
      </c>
      <c r="AI61" s="11"/>
      <c r="AJ61" s="11"/>
      <c r="AK61" s="11"/>
    </row>
    <row r="62" spans="1:37" x14ac:dyDescent="0.3">
      <c r="A62" s="11"/>
      <c r="B62" s="2"/>
      <c r="C62" s="56"/>
      <c r="D62" s="58"/>
      <c r="E62" s="165">
        <f t="shared" si="16"/>
        <v>0</v>
      </c>
      <c r="F62" s="128"/>
      <c r="G62" s="72"/>
      <c r="H62" s="84"/>
      <c r="I62" s="72"/>
      <c r="J62" s="84"/>
      <c r="K62" s="119"/>
      <c r="L62" s="149"/>
      <c r="M62" s="64"/>
      <c r="N62" s="77"/>
      <c r="O62" s="78"/>
      <c r="P62" s="79"/>
      <c r="Q62" s="129"/>
      <c r="R62" s="80"/>
      <c r="S62" s="86"/>
      <c r="T62" s="80"/>
      <c r="U62" s="86"/>
      <c r="V62" s="158"/>
      <c r="W62" s="83"/>
      <c r="X62" s="84"/>
      <c r="Y62" s="131"/>
      <c r="Z62" s="85"/>
      <c r="AA62" s="81"/>
      <c r="AB62" s="85"/>
      <c r="AC62" s="87"/>
      <c r="AD62" s="82"/>
      <c r="AE62" s="37" t="str">
        <f t="shared" si="14"/>
        <v>00011900</v>
      </c>
      <c r="AF62" s="135" t="str">
        <f t="shared" si="15"/>
        <v/>
      </c>
      <c r="AG62" s="135" t="str">
        <f t="shared" si="12"/>
        <v/>
      </c>
      <c r="AH62" s="135" t="str">
        <f t="shared" si="13"/>
        <v/>
      </c>
      <c r="AI62" s="11"/>
      <c r="AJ62" s="11"/>
      <c r="AK62" s="11"/>
    </row>
    <row r="63" spans="1:37" x14ac:dyDescent="0.3">
      <c r="A63" s="11"/>
      <c r="B63" s="2"/>
      <c r="C63" s="56"/>
      <c r="D63" s="58"/>
      <c r="E63" s="165">
        <f t="shared" si="16"/>
        <v>0</v>
      </c>
      <c r="F63" s="128"/>
      <c r="G63" s="72"/>
      <c r="H63" s="84"/>
      <c r="I63" s="72"/>
      <c r="J63" s="84"/>
      <c r="K63" s="119"/>
      <c r="L63" s="149"/>
      <c r="M63" s="64"/>
      <c r="N63" s="77"/>
      <c r="O63" s="78"/>
      <c r="P63" s="79"/>
      <c r="Q63" s="129"/>
      <c r="R63" s="80"/>
      <c r="S63" s="86"/>
      <c r="T63" s="80"/>
      <c r="U63" s="86"/>
      <c r="V63" s="158"/>
      <c r="W63" s="83"/>
      <c r="X63" s="84"/>
      <c r="Y63" s="131"/>
      <c r="Z63" s="85"/>
      <c r="AA63" s="81"/>
      <c r="AB63" s="85"/>
      <c r="AC63" s="87"/>
      <c r="AD63" s="82"/>
      <c r="AE63" s="37" t="str">
        <f t="shared" si="14"/>
        <v>00011900</v>
      </c>
      <c r="AF63" s="135" t="str">
        <f t="shared" si="15"/>
        <v/>
      </c>
      <c r="AG63" s="135" t="str">
        <f t="shared" si="12"/>
        <v/>
      </c>
      <c r="AH63" s="135" t="str">
        <f t="shared" si="13"/>
        <v/>
      </c>
      <c r="AI63" s="11"/>
      <c r="AJ63" s="11"/>
      <c r="AK63" s="11"/>
    </row>
    <row r="64" spans="1:37" x14ac:dyDescent="0.3">
      <c r="A64" s="11"/>
      <c r="B64" s="2"/>
      <c r="C64" s="56"/>
      <c r="D64" s="58"/>
      <c r="E64" s="165">
        <f t="shared" si="16"/>
        <v>0</v>
      </c>
      <c r="F64" s="128"/>
      <c r="G64" s="72"/>
      <c r="H64" s="84"/>
      <c r="I64" s="72"/>
      <c r="J64" s="84"/>
      <c r="K64" s="119"/>
      <c r="L64" s="149"/>
      <c r="M64" s="64"/>
      <c r="N64" s="77"/>
      <c r="O64" s="78"/>
      <c r="P64" s="79"/>
      <c r="Q64" s="129"/>
      <c r="R64" s="80"/>
      <c r="S64" s="86"/>
      <c r="T64" s="80"/>
      <c r="U64" s="86"/>
      <c r="V64" s="158"/>
      <c r="W64" s="83"/>
      <c r="X64" s="84"/>
      <c r="Y64" s="131"/>
      <c r="Z64" s="85"/>
      <c r="AA64" s="81"/>
      <c r="AB64" s="85"/>
      <c r="AC64" s="87"/>
      <c r="AD64" s="82"/>
      <c r="AE64" s="37" t="str">
        <f t="shared" si="14"/>
        <v>00011900</v>
      </c>
      <c r="AF64" s="135" t="str">
        <f t="shared" si="15"/>
        <v/>
      </c>
      <c r="AG64" s="135" t="str">
        <f t="shared" si="12"/>
        <v/>
      </c>
      <c r="AH64" s="135" t="str">
        <f t="shared" si="13"/>
        <v/>
      </c>
      <c r="AI64" s="11"/>
      <c r="AJ64" s="11"/>
      <c r="AK64" s="11"/>
    </row>
    <row r="65" spans="1:37" x14ac:dyDescent="0.3">
      <c r="A65" s="11"/>
      <c r="B65" s="2"/>
      <c r="C65" s="56"/>
      <c r="D65" s="58"/>
      <c r="E65" s="165">
        <f t="shared" si="16"/>
        <v>0</v>
      </c>
      <c r="F65" s="128"/>
      <c r="G65" s="72"/>
      <c r="H65" s="84"/>
      <c r="I65" s="72"/>
      <c r="J65" s="84"/>
      <c r="K65" s="119"/>
      <c r="L65" s="149"/>
      <c r="M65" s="64"/>
      <c r="N65" s="77"/>
      <c r="O65" s="78"/>
      <c r="P65" s="79"/>
      <c r="Q65" s="129"/>
      <c r="R65" s="80"/>
      <c r="S65" s="86"/>
      <c r="T65" s="80"/>
      <c r="U65" s="86"/>
      <c r="V65" s="158"/>
      <c r="W65" s="83"/>
      <c r="X65" s="84"/>
      <c r="Y65" s="131"/>
      <c r="Z65" s="85"/>
      <c r="AA65" s="81"/>
      <c r="AB65" s="85"/>
      <c r="AC65" s="87"/>
      <c r="AD65" s="82"/>
      <c r="AE65" s="37" t="str">
        <f t="shared" si="14"/>
        <v>00011900</v>
      </c>
      <c r="AF65" s="135" t="str">
        <f t="shared" si="15"/>
        <v/>
      </c>
      <c r="AG65" s="135" t="str">
        <f t="shared" si="12"/>
        <v/>
      </c>
      <c r="AH65" s="135" t="str">
        <f t="shared" si="13"/>
        <v/>
      </c>
      <c r="AI65" s="11"/>
      <c r="AJ65" s="11"/>
      <c r="AK65" s="11"/>
    </row>
    <row r="66" spans="1:37" x14ac:dyDescent="0.3">
      <c r="A66" s="11"/>
      <c r="B66" s="2"/>
      <c r="C66" s="56"/>
      <c r="D66" s="58"/>
      <c r="E66" s="165">
        <f t="shared" si="16"/>
        <v>0</v>
      </c>
      <c r="F66" s="128"/>
      <c r="G66" s="72"/>
      <c r="H66" s="84"/>
      <c r="I66" s="72"/>
      <c r="J66" s="84"/>
      <c r="K66" s="119"/>
      <c r="L66" s="149"/>
      <c r="M66" s="64"/>
      <c r="N66" s="77"/>
      <c r="O66" s="78"/>
      <c r="P66" s="79"/>
      <c r="Q66" s="129"/>
      <c r="R66" s="80"/>
      <c r="S66" s="86"/>
      <c r="T66" s="80"/>
      <c r="U66" s="86"/>
      <c r="V66" s="158"/>
      <c r="W66" s="83"/>
      <c r="X66" s="84"/>
      <c r="Y66" s="131"/>
      <c r="Z66" s="85"/>
      <c r="AA66" s="81"/>
      <c r="AB66" s="85"/>
      <c r="AC66" s="87"/>
      <c r="AD66" s="82"/>
      <c r="AE66" s="37" t="str">
        <f t="shared" si="14"/>
        <v>00011900</v>
      </c>
      <c r="AF66" s="135" t="str">
        <f t="shared" si="15"/>
        <v/>
      </c>
      <c r="AG66" s="135" t="str">
        <f t="shared" si="12"/>
        <v/>
      </c>
      <c r="AH66" s="135" t="str">
        <f t="shared" si="13"/>
        <v/>
      </c>
      <c r="AI66" s="11"/>
      <c r="AJ66" s="11"/>
      <c r="AK66" s="11"/>
    </row>
    <row r="67" spans="1:37" x14ac:dyDescent="0.3">
      <c r="A67" s="11"/>
      <c r="B67" s="2"/>
      <c r="C67" s="56"/>
      <c r="D67" s="58"/>
      <c r="E67" s="165">
        <f t="shared" si="16"/>
        <v>0</v>
      </c>
      <c r="F67" s="128"/>
      <c r="G67" s="72"/>
      <c r="H67" s="84"/>
      <c r="I67" s="72"/>
      <c r="J67" s="84"/>
      <c r="K67" s="119"/>
      <c r="L67" s="149"/>
      <c r="M67" s="64"/>
      <c r="N67" s="77"/>
      <c r="O67" s="78"/>
      <c r="P67" s="79"/>
      <c r="Q67" s="129"/>
      <c r="R67" s="80"/>
      <c r="S67" s="86"/>
      <c r="T67" s="80"/>
      <c r="U67" s="86"/>
      <c r="V67" s="158"/>
      <c r="W67" s="83"/>
      <c r="X67" s="84"/>
      <c r="Y67" s="131"/>
      <c r="Z67" s="85"/>
      <c r="AA67" s="81"/>
      <c r="AB67" s="85"/>
      <c r="AC67" s="87"/>
      <c r="AD67" s="82"/>
      <c r="AE67" s="37" t="str">
        <f t="shared" si="14"/>
        <v>00011900</v>
      </c>
      <c r="AF67" s="135" t="str">
        <f t="shared" si="15"/>
        <v/>
      </c>
      <c r="AG67" s="135" t="str">
        <f t="shared" si="12"/>
        <v/>
      </c>
      <c r="AH67" s="135" t="str">
        <f t="shared" si="13"/>
        <v/>
      </c>
      <c r="AI67" s="11"/>
      <c r="AJ67" s="11"/>
      <c r="AK67" s="11"/>
    </row>
    <row r="68" spans="1:37" x14ac:dyDescent="0.3">
      <c r="A68" s="11"/>
      <c r="B68" s="2"/>
      <c r="C68" s="56"/>
      <c r="D68" s="58"/>
      <c r="E68" s="165">
        <f t="shared" si="16"/>
        <v>0</v>
      </c>
      <c r="F68" s="128"/>
      <c r="G68" s="72"/>
      <c r="H68" s="84"/>
      <c r="I68" s="72"/>
      <c r="J68" s="84"/>
      <c r="K68" s="119"/>
      <c r="L68" s="149"/>
      <c r="M68" s="64"/>
      <c r="N68" s="77"/>
      <c r="O68" s="78"/>
      <c r="P68" s="79"/>
      <c r="Q68" s="129"/>
      <c r="R68" s="80"/>
      <c r="S68" s="86"/>
      <c r="T68" s="80"/>
      <c r="U68" s="86"/>
      <c r="V68" s="158"/>
      <c r="W68" s="83"/>
      <c r="X68" s="84"/>
      <c r="Y68" s="131"/>
      <c r="Z68" s="85"/>
      <c r="AA68" s="81"/>
      <c r="AB68" s="85"/>
      <c r="AC68" s="87"/>
      <c r="AD68" s="82"/>
      <c r="AE68" s="37" t="str">
        <f t="shared" si="14"/>
        <v>00011900</v>
      </c>
      <c r="AF68" s="135" t="str">
        <f t="shared" si="15"/>
        <v/>
      </c>
      <c r="AG68" s="135" t="str">
        <f t="shared" si="12"/>
        <v/>
      </c>
      <c r="AH68" s="135" t="str">
        <f t="shared" si="13"/>
        <v/>
      </c>
      <c r="AI68" s="11"/>
      <c r="AJ68" s="11"/>
      <c r="AK68" s="11"/>
    </row>
    <row r="69" spans="1:37" x14ac:dyDescent="0.3">
      <c r="A69" s="11"/>
      <c r="B69" s="2"/>
      <c r="C69" s="56"/>
      <c r="D69" s="58"/>
      <c r="E69" s="165">
        <f t="shared" si="16"/>
        <v>0</v>
      </c>
      <c r="F69" s="128"/>
      <c r="G69" s="72"/>
      <c r="H69" s="84"/>
      <c r="I69" s="72"/>
      <c r="J69" s="84"/>
      <c r="K69" s="119"/>
      <c r="L69" s="149"/>
      <c r="M69" s="64"/>
      <c r="N69" s="77"/>
      <c r="O69" s="78"/>
      <c r="P69" s="79"/>
      <c r="Q69" s="129"/>
      <c r="R69" s="80"/>
      <c r="S69" s="86"/>
      <c r="T69" s="80"/>
      <c r="U69" s="86"/>
      <c r="V69" s="158"/>
      <c r="W69" s="83"/>
      <c r="X69" s="84"/>
      <c r="Y69" s="131"/>
      <c r="Z69" s="85"/>
      <c r="AA69" s="81"/>
      <c r="AB69" s="85"/>
      <c r="AC69" s="87"/>
      <c r="AD69" s="82"/>
      <c r="AE69" s="37" t="str">
        <f t="shared" si="14"/>
        <v>00011900</v>
      </c>
      <c r="AF69" s="135" t="str">
        <f t="shared" si="15"/>
        <v/>
      </c>
      <c r="AG69" s="135" t="str">
        <f t="shared" si="12"/>
        <v/>
      </c>
      <c r="AH69" s="135" t="str">
        <f t="shared" si="13"/>
        <v/>
      </c>
      <c r="AI69" s="11"/>
      <c r="AJ69" s="11"/>
      <c r="AK69" s="11"/>
    </row>
    <row r="70" spans="1:37" x14ac:dyDescent="0.3">
      <c r="A70" s="11"/>
      <c r="B70" s="2"/>
      <c r="C70" s="56"/>
      <c r="D70" s="58"/>
      <c r="E70" s="165">
        <f t="shared" si="16"/>
        <v>0</v>
      </c>
      <c r="F70" s="128"/>
      <c r="G70" s="72"/>
      <c r="H70" s="84"/>
      <c r="I70" s="72"/>
      <c r="J70" s="84"/>
      <c r="K70" s="119"/>
      <c r="L70" s="149"/>
      <c r="M70" s="64"/>
      <c r="N70" s="77"/>
      <c r="O70" s="78"/>
      <c r="P70" s="79"/>
      <c r="Q70" s="129"/>
      <c r="R70" s="80"/>
      <c r="S70" s="86"/>
      <c r="T70" s="80"/>
      <c r="U70" s="86"/>
      <c r="V70" s="158"/>
      <c r="W70" s="83"/>
      <c r="X70" s="84"/>
      <c r="Y70" s="131"/>
      <c r="Z70" s="85"/>
      <c r="AA70" s="81"/>
      <c r="AB70" s="85"/>
      <c r="AC70" s="87"/>
      <c r="AD70" s="82"/>
      <c r="AE70" s="37" t="str">
        <f t="shared" si="14"/>
        <v>00011900</v>
      </c>
      <c r="AF70" s="135" t="str">
        <f t="shared" si="15"/>
        <v/>
      </c>
      <c r="AG70" s="135" t="str">
        <f t="shared" si="12"/>
        <v/>
      </c>
      <c r="AH70" s="135" t="str">
        <f t="shared" si="13"/>
        <v/>
      </c>
      <c r="AI70" s="11"/>
      <c r="AJ70" s="11"/>
      <c r="AK70" s="11"/>
    </row>
    <row r="71" spans="1:37" x14ac:dyDescent="0.3">
      <c r="A71" s="11"/>
      <c r="B71" s="2"/>
      <c r="C71" s="56"/>
      <c r="D71" s="58"/>
      <c r="E71" s="165">
        <f t="shared" si="16"/>
        <v>0</v>
      </c>
      <c r="F71" s="128"/>
      <c r="G71" s="72"/>
      <c r="H71" s="84"/>
      <c r="I71" s="72"/>
      <c r="J71" s="84"/>
      <c r="K71" s="119"/>
      <c r="L71" s="149"/>
      <c r="M71" s="64"/>
      <c r="N71" s="77"/>
      <c r="O71" s="78"/>
      <c r="P71" s="79"/>
      <c r="Q71" s="129"/>
      <c r="R71" s="80"/>
      <c r="S71" s="86"/>
      <c r="T71" s="80"/>
      <c r="U71" s="86"/>
      <c r="V71" s="158"/>
      <c r="W71" s="83"/>
      <c r="X71" s="84"/>
      <c r="Y71" s="131"/>
      <c r="Z71" s="85"/>
      <c r="AA71" s="81"/>
      <c r="AB71" s="85"/>
      <c r="AC71" s="87"/>
      <c r="AD71" s="82"/>
      <c r="AE71" s="37" t="str">
        <f t="shared" si="14"/>
        <v>00011900</v>
      </c>
      <c r="AF71" s="135" t="str">
        <f t="shared" si="15"/>
        <v/>
      </c>
      <c r="AG71" s="135" t="str">
        <f t="shared" si="12"/>
        <v/>
      </c>
      <c r="AH71" s="135" t="str">
        <f t="shared" si="13"/>
        <v/>
      </c>
      <c r="AI71" s="11"/>
      <c r="AJ71" s="11"/>
      <c r="AK71" s="11"/>
    </row>
    <row r="72" spans="1:37" x14ac:dyDescent="0.3">
      <c r="A72" s="11"/>
      <c r="B72" s="2"/>
      <c r="C72" s="56"/>
      <c r="D72" s="58"/>
      <c r="E72" s="165">
        <f t="shared" si="16"/>
        <v>0</v>
      </c>
      <c r="F72" s="128"/>
      <c r="G72" s="72"/>
      <c r="H72" s="84"/>
      <c r="I72" s="72"/>
      <c r="J72" s="84"/>
      <c r="K72" s="119"/>
      <c r="L72" s="149"/>
      <c r="M72" s="64"/>
      <c r="N72" s="77"/>
      <c r="O72" s="78"/>
      <c r="P72" s="79"/>
      <c r="Q72" s="129"/>
      <c r="R72" s="80"/>
      <c r="S72" s="86"/>
      <c r="T72" s="80"/>
      <c r="U72" s="86"/>
      <c r="V72" s="158"/>
      <c r="W72" s="83"/>
      <c r="X72" s="84"/>
      <c r="Y72" s="131"/>
      <c r="Z72" s="85"/>
      <c r="AA72" s="81"/>
      <c r="AB72" s="85"/>
      <c r="AC72" s="87"/>
      <c r="AD72" s="82"/>
      <c r="AE72" s="37" t="str">
        <f t="shared" si="14"/>
        <v>00011900</v>
      </c>
      <c r="AF72" s="135" t="str">
        <f t="shared" si="15"/>
        <v/>
      </c>
      <c r="AG72" s="135" t="str">
        <f t="shared" si="12"/>
        <v/>
      </c>
      <c r="AH72" s="135" t="str">
        <f t="shared" si="13"/>
        <v/>
      </c>
      <c r="AI72" s="11"/>
      <c r="AJ72" s="11"/>
      <c r="AK72" s="11"/>
    </row>
    <row r="73" spans="1:37" x14ac:dyDescent="0.3">
      <c r="A73" s="11"/>
      <c r="B73" s="2"/>
      <c r="C73" s="56"/>
      <c r="D73" s="58"/>
      <c r="E73" s="165">
        <f t="shared" si="16"/>
        <v>0</v>
      </c>
      <c r="F73" s="128"/>
      <c r="G73" s="72"/>
      <c r="H73" s="84"/>
      <c r="I73" s="72"/>
      <c r="J73" s="84"/>
      <c r="K73" s="119"/>
      <c r="L73" s="149"/>
      <c r="M73" s="64"/>
      <c r="N73" s="77"/>
      <c r="O73" s="78"/>
      <c r="P73" s="79"/>
      <c r="Q73" s="129"/>
      <c r="R73" s="80" t="str">
        <f t="shared" ref="R73:R104" si="17">IF(C74="","","/")</f>
        <v/>
      </c>
      <c r="S73" s="86"/>
      <c r="T73" s="80"/>
      <c r="U73" s="86"/>
      <c r="V73" s="158"/>
      <c r="W73" s="83"/>
      <c r="X73" s="84"/>
      <c r="Y73" s="131"/>
      <c r="Z73" s="85"/>
      <c r="AA73" s="81"/>
      <c r="AB73" s="85"/>
      <c r="AC73" s="87"/>
      <c r="AD73" s="82"/>
      <c r="AE73" s="37" t="str">
        <f t="shared" si="14"/>
        <v>00011900</v>
      </c>
      <c r="AF73" s="135" t="str">
        <f t="shared" si="15"/>
        <v/>
      </c>
      <c r="AG73" s="135" t="str">
        <f t="shared" si="12"/>
        <v/>
      </c>
      <c r="AH73" s="135" t="str">
        <f t="shared" si="13"/>
        <v/>
      </c>
      <c r="AI73" s="11"/>
      <c r="AJ73" s="11"/>
      <c r="AK73" s="11"/>
    </row>
    <row r="74" spans="1:37" x14ac:dyDescent="0.3">
      <c r="A74" s="11"/>
      <c r="B74" s="2"/>
      <c r="C74" s="56"/>
      <c r="D74" s="58"/>
      <c r="E74" s="165">
        <f t="shared" si="16"/>
        <v>0</v>
      </c>
      <c r="F74" s="128"/>
      <c r="G74" s="72" t="str">
        <f t="shared" ref="G74:G105" si="18">IF(C74="","","/")</f>
        <v/>
      </c>
      <c r="H74" s="84"/>
      <c r="I74" s="72" t="str">
        <f t="shared" ref="I74:I105" si="19">IF(C74="","","/")</f>
        <v/>
      </c>
      <c r="J74" s="84" t="str">
        <f>IF(C74="","",J28)</f>
        <v/>
      </c>
      <c r="K74" s="119"/>
      <c r="L74" s="149"/>
      <c r="M74" s="64"/>
      <c r="N74" s="77"/>
      <c r="O74" s="78"/>
      <c r="P74" s="79"/>
      <c r="Q74" s="129"/>
      <c r="R74" s="85" t="str">
        <f t="shared" si="17"/>
        <v/>
      </c>
      <c r="S74" s="86"/>
      <c r="T74" s="80" t="str">
        <f t="shared" ref="T74:T105" si="20">IF(C74="","","/")</f>
        <v/>
      </c>
      <c r="U74" s="86"/>
      <c r="V74" s="158"/>
      <c r="W74" s="83"/>
      <c r="X74" s="84"/>
      <c r="Y74" s="131"/>
      <c r="Z74" s="85" t="str">
        <f t="shared" ref="Z74:Z105" si="21">IF(C74="","","/")</f>
        <v/>
      </c>
      <c r="AA74" s="81"/>
      <c r="AB74" s="85" t="str">
        <f t="shared" ref="AB74:AB105" si="22">IF(C74="","","/")</f>
        <v/>
      </c>
      <c r="AC74" s="87"/>
      <c r="AD74" s="82"/>
      <c r="AE74" s="37" t="str">
        <f t="shared" si="10"/>
        <v>00011900</v>
      </c>
      <c r="AF74" s="135" t="str">
        <f t="shared" si="11"/>
        <v/>
      </c>
      <c r="AG74" s="135" t="str">
        <f t="shared" ref="AG74:AG89" si="23">IF(AF74="","",MID(AE74,3,2))</f>
        <v/>
      </c>
      <c r="AH74" s="135" t="str">
        <f t="shared" ref="AH74:AH89" si="24">IF(AF74="","",RIGHT(AE74, 4))</f>
        <v/>
      </c>
      <c r="AI74" s="11"/>
      <c r="AJ74" s="11"/>
      <c r="AK74" s="11"/>
    </row>
    <row r="75" spans="1:37" x14ac:dyDescent="0.3">
      <c r="A75" s="11"/>
      <c r="B75" s="2"/>
      <c r="C75" s="56"/>
      <c r="D75" s="58"/>
      <c r="E75" s="165">
        <f t="shared" si="16"/>
        <v>0</v>
      </c>
      <c r="F75" s="128"/>
      <c r="G75" s="88" t="str">
        <f t="shared" si="18"/>
        <v/>
      </c>
      <c r="H75" s="84"/>
      <c r="I75" s="88" t="str">
        <f t="shared" si="19"/>
        <v/>
      </c>
      <c r="J75" s="84" t="str">
        <f t="shared" ref="J75:J106" si="25">IF(C75="","",J74)</f>
        <v/>
      </c>
      <c r="K75" s="119"/>
      <c r="L75" s="149"/>
      <c r="M75" s="64"/>
      <c r="N75" s="77"/>
      <c r="O75" s="78"/>
      <c r="P75" s="79"/>
      <c r="Q75" s="129"/>
      <c r="R75" s="80" t="str">
        <f t="shared" si="17"/>
        <v/>
      </c>
      <c r="S75" s="86"/>
      <c r="T75" s="85" t="str">
        <f t="shared" si="20"/>
        <v/>
      </c>
      <c r="U75" s="86"/>
      <c r="V75" s="158"/>
      <c r="W75" s="83"/>
      <c r="X75" s="84"/>
      <c r="Y75" s="131"/>
      <c r="Z75" s="85" t="str">
        <f t="shared" si="21"/>
        <v/>
      </c>
      <c r="AA75" s="81"/>
      <c r="AB75" s="85" t="str">
        <f t="shared" si="22"/>
        <v/>
      </c>
      <c r="AC75" s="74"/>
      <c r="AD75" s="82"/>
      <c r="AE75" s="37" t="str">
        <f t="shared" si="10"/>
        <v>00011900</v>
      </c>
      <c r="AF75" s="135" t="str">
        <f t="shared" si="11"/>
        <v/>
      </c>
      <c r="AG75" s="135" t="str">
        <f t="shared" si="23"/>
        <v/>
      </c>
      <c r="AH75" s="135" t="str">
        <f t="shared" si="24"/>
        <v/>
      </c>
      <c r="AI75" s="11"/>
      <c r="AJ75" s="11"/>
      <c r="AK75" s="11"/>
    </row>
    <row r="76" spans="1:37" x14ac:dyDescent="0.3">
      <c r="A76" s="11"/>
      <c r="B76" s="2"/>
      <c r="C76" s="56"/>
      <c r="D76" s="58"/>
      <c r="E76" s="165">
        <f t="shared" si="16"/>
        <v>0</v>
      </c>
      <c r="F76" s="128"/>
      <c r="G76" s="72" t="str">
        <f t="shared" si="18"/>
        <v/>
      </c>
      <c r="H76" s="84"/>
      <c r="I76" s="72" t="str">
        <f t="shared" si="19"/>
        <v/>
      </c>
      <c r="J76" s="84" t="str">
        <f t="shared" si="25"/>
        <v/>
      </c>
      <c r="K76" s="119"/>
      <c r="L76" s="149"/>
      <c r="M76" s="64"/>
      <c r="N76" s="77"/>
      <c r="O76" s="78"/>
      <c r="P76" s="79"/>
      <c r="Q76" s="129"/>
      <c r="R76" s="85" t="str">
        <f t="shared" si="17"/>
        <v/>
      </c>
      <c r="S76" s="86"/>
      <c r="T76" s="80" t="str">
        <f t="shared" si="20"/>
        <v/>
      </c>
      <c r="U76" s="86"/>
      <c r="V76" s="158"/>
      <c r="W76" s="83"/>
      <c r="X76" s="84"/>
      <c r="Y76" s="131"/>
      <c r="Z76" s="85" t="str">
        <f t="shared" si="21"/>
        <v/>
      </c>
      <c r="AA76" s="81"/>
      <c r="AB76" s="85" t="str">
        <f t="shared" si="22"/>
        <v/>
      </c>
      <c r="AC76" s="74"/>
      <c r="AD76" s="82"/>
      <c r="AE76" s="37" t="str">
        <f t="shared" si="10"/>
        <v>00011900</v>
      </c>
      <c r="AF76" s="135" t="str">
        <f t="shared" si="11"/>
        <v/>
      </c>
      <c r="AG76" s="135" t="str">
        <f t="shared" si="23"/>
        <v/>
      </c>
      <c r="AH76" s="135" t="str">
        <f t="shared" si="24"/>
        <v/>
      </c>
      <c r="AI76" s="11"/>
      <c r="AJ76" s="11"/>
      <c r="AK76" s="11"/>
    </row>
    <row r="77" spans="1:37" x14ac:dyDescent="0.3">
      <c r="A77" s="11"/>
      <c r="B77" s="2"/>
      <c r="C77" s="56"/>
      <c r="D77" s="58"/>
      <c r="E77" s="165">
        <f t="shared" si="16"/>
        <v>0</v>
      </c>
      <c r="F77" s="128"/>
      <c r="G77" s="88" t="str">
        <f t="shared" si="18"/>
        <v/>
      </c>
      <c r="H77" s="84"/>
      <c r="I77" s="88" t="str">
        <f t="shared" si="19"/>
        <v/>
      </c>
      <c r="J77" s="84" t="str">
        <f t="shared" si="25"/>
        <v/>
      </c>
      <c r="K77" s="119"/>
      <c r="L77" s="149"/>
      <c r="M77" s="64"/>
      <c r="N77" s="77"/>
      <c r="O77" s="78"/>
      <c r="P77" s="79"/>
      <c r="Q77" s="129"/>
      <c r="R77" s="80" t="str">
        <f t="shared" si="17"/>
        <v/>
      </c>
      <c r="S77" s="86"/>
      <c r="T77" s="85" t="str">
        <f t="shared" si="20"/>
        <v/>
      </c>
      <c r="U77" s="86"/>
      <c r="V77" s="158"/>
      <c r="W77" s="83"/>
      <c r="X77" s="84"/>
      <c r="Y77" s="131"/>
      <c r="Z77" s="85" t="str">
        <f t="shared" si="21"/>
        <v/>
      </c>
      <c r="AA77" s="81"/>
      <c r="AB77" s="85" t="str">
        <f t="shared" si="22"/>
        <v/>
      </c>
      <c r="AC77" s="74"/>
      <c r="AD77" s="82"/>
      <c r="AE77" s="37" t="str">
        <f t="shared" si="10"/>
        <v>00011900</v>
      </c>
      <c r="AF77" s="135" t="str">
        <f t="shared" si="11"/>
        <v/>
      </c>
      <c r="AG77" s="135" t="str">
        <f t="shared" si="23"/>
        <v/>
      </c>
      <c r="AH77" s="135" t="str">
        <f t="shared" si="24"/>
        <v/>
      </c>
      <c r="AI77" s="11"/>
      <c r="AJ77" s="11"/>
      <c r="AK77" s="11"/>
    </row>
    <row r="78" spans="1:37" x14ac:dyDescent="0.3">
      <c r="A78" s="11"/>
      <c r="B78" s="2"/>
      <c r="C78" s="56"/>
      <c r="D78" s="58"/>
      <c r="E78" s="165">
        <f t="shared" si="16"/>
        <v>0</v>
      </c>
      <c r="F78" s="128"/>
      <c r="G78" s="72" t="str">
        <f t="shared" si="18"/>
        <v/>
      </c>
      <c r="H78" s="84"/>
      <c r="I78" s="72" t="str">
        <f t="shared" si="19"/>
        <v/>
      </c>
      <c r="J78" s="84" t="str">
        <f t="shared" si="25"/>
        <v/>
      </c>
      <c r="K78" s="120"/>
      <c r="L78" s="149"/>
      <c r="M78" s="64"/>
      <c r="N78" s="77"/>
      <c r="O78" s="78"/>
      <c r="P78" s="79"/>
      <c r="Q78" s="129"/>
      <c r="R78" s="85" t="str">
        <f t="shared" si="17"/>
        <v/>
      </c>
      <c r="S78" s="86"/>
      <c r="T78" s="80" t="str">
        <f t="shared" si="20"/>
        <v/>
      </c>
      <c r="U78" s="86"/>
      <c r="V78" s="158"/>
      <c r="W78" s="83"/>
      <c r="X78" s="84"/>
      <c r="Y78" s="131"/>
      <c r="Z78" s="85" t="str">
        <f t="shared" si="21"/>
        <v/>
      </c>
      <c r="AA78" s="81"/>
      <c r="AB78" s="85" t="str">
        <f t="shared" si="22"/>
        <v/>
      </c>
      <c r="AC78" s="74"/>
      <c r="AD78" s="82"/>
      <c r="AE78" s="37" t="str">
        <f t="shared" si="10"/>
        <v>00011900</v>
      </c>
      <c r="AF78" s="135" t="str">
        <f t="shared" si="11"/>
        <v/>
      </c>
      <c r="AG78" s="135" t="str">
        <f t="shared" si="23"/>
        <v/>
      </c>
      <c r="AH78" s="135" t="str">
        <f t="shared" si="24"/>
        <v/>
      </c>
      <c r="AI78" s="11"/>
      <c r="AJ78" s="11"/>
      <c r="AK78" s="11"/>
    </row>
    <row r="79" spans="1:37" x14ac:dyDescent="0.3">
      <c r="A79" s="11"/>
      <c r="B79" s="2"/>
      <c r="C79" s="56"/>
      <c r="D79" s="58"/>
      <c r="E79" s="165">
        <f t="shared" si="16"/>
        <v>0</v>
      </c>
      <c r="F79" s="128"/>
      <c r="G79" s="88" t="str">
        <f t="shared" si="18"/>
        <v/>
      </c>
      <c r="H79" s="84"/>
      <c r="I79" s="88" t="str">
        <f t="shared" si="19"/>
        <v/>
      </c>
      <c r="J79" s="84" t="str">
        <f t="shared" si="25"/>
        <v/>
      </c>
      <c r="K79" s="119"/>
      <c r="L79" s="149"/>
      <c r="M79" s="64"/>
      <c r="N79" s="77"/>
      <c r="O79" s="78"/>
      <c r="P79" s="79"/>
      <c r="Q79" s="129"/>
      <c r="R79" s="80" t="str">
        <f t="shared" si="17"/>
        <v/>
      </c>
      <c r="S79" s="86"/>
      <c r="T79" s="85" t="str">
        <f t="shared" si="20"/>
        <v/>
      </c>
      <c r="U79" s="86"/>
      <c r="V79" s="158"/>
      <c r="W79" s="83"/>
      <c r="X79" s="84"/>
      <c r="Y79" s="131"/>
      <c r="Z79" s="85" t="str">
        <f t="shared" si="21"/>
        <v/>
      </c>
      <c r="AA79" s="81"/>
      <c r="AB79" s="85" t="str">
        <f t="shared" si="22"/>
        <v/>
      </c>
      <c r="AC79" s="74"/>
      <c r="AD79" s="82"/>
      <c r="AE79" s="37" t="str">
        <f t="shared" si="10"/>
        <v>00011900</v>
      </c>
      <c r="AF79" s="135" t="str">
        <f t="shared" si="11"/>
        <v/>
      </c>
      <c r="AG79" s="135" t="str">
        <f t="shared" si="23"/>
        <v/>
      </c>
      <c r="AH79" s="135" t="str">
        <f t="shared" si="24"/>
        <v/>
      </c>
      <c r="AI79" s="11"/>
      <c r="AJ79" s="11"/>
      <c r="AK79" s="11"/>
    </row>
    <row r="80" spans="1:37" x14ac:dyDescent="0.3">
      <c r="A80" s="11"/>
      <c r="B80" s="2"/>
      <c r="C80" s="56"/>
      <c r="D80" s="58"/>
      <c r="E80" s="165">
        <f t="shared" si="16"/>
        <v>0</v>
      </c>
      <c r="F80" s="128"/>
      <c r="G80" s="72" t="str">
        <f t="shared" si="18"/>
        <v/>
      </c>
      <c r="H80" s="84"/>
      <c r="I80" s="72" t="str">
        <f t="shared" si="19"/>
        <v/>
      </c>
      <c r="J80" s="84" t="str">
        <f t="shared" si="25"/>
        <v/>
      </c>
      <c r="K80" s="119"/>
      <c r="L80" s="149"/>
      <c r="M80" s="64"/>
      <c r="N80" s="77"/>
      <c r="O80" s="78"/>
      <c r="P80" s="79"/>
      <c r="Q80" s="129"/>
      <c r="R80" s="85" t="str">
        <f t="shared" si="17"/>
        <v/>
      </c>
      <c r="S80" s="86"/>
      <c r="T80" s="80" t="str">
        <f t="shared" si="20"/>
        <v/>
      </c>
      <c r="U80" s="86"/>
      <c r="V80" s="160"/>
      <c r="W80" s="83"/>
      <c r="X80" s="84"/>
      <c r="Y80" s="131"/>
      <c r="Z80" s="85" t="str">
        <f t="shared" si="21"/>
        <v/>
      </c>
      <c r="AA80" s="81"/>
      <c r="AB80" s="85" t="str">
        <f t="shared" si="22"/>
        <v/>
      </c>
      <c r="AC80" s="74"/>
      <c r="AD80" s="82"/>
      <c r="AE80" s="37" t="str">
        <f t="shared" si="10"/>
        <v>00011900</v>
      </c>
      <c r="AF80" s="135" t="str">
        <f t="shared" si="11"/>
        <v/>
      </c>
      <c r="AG80" s="135" t="str">
        <f t="shared" si="23"/>
        <v/>
      </c>
      <c r="AH80" s="135" t="str">
        <f t="shared" si="24"/>
        <v/>
      </c>
      <c r="AI80" s="11"/>
      <c r="AJ80" s="11"/>
      <c r="AK80" s="11"/>
    </row>
    <row r="81" spans="1:37" x14ac:dyDescent="0.3">
      <c r="A81" s="11"/>
      <c r="B81" s="2"/>
      <c r="C81" s="56"/>
      <c r="D81" s="58"/>
      <c r="E81" s="165">
        <f t="shared" si="16"/>
        <v>0</v>
      </c>
      <c r="F81" s="128"/>
      <c r="G81" s="88" t="str">
        <f t="shared" si="18"/>
        <v/>
      </c>
      <c r="H81" s="84"/>
      <c r="I81" s="88" t="str">
        <f t="shared" si="19"/>
        <v/>
      </c>
      <c r="J81" s="84" t="str">
        <f t="shared" si="25"/>
        <v/>
      </c>
      <c r="K81" s="119"/>
      <c r="L81" s="149"/>
      <c r="M81" s="64"/>
      <c r="N81" s="77"/>
      <c r="O81" s="78"/>
      <c r="P81" s="79"/>
      <c r="Q81" s="129"/>
      <c r="R81" s="80" t="str">
        <f t="shared" si="17"/>
        <v/>
      </c>
      <c r="S81" s="86"/>
      <c r="T81" s="85" t="str">
        <f t="shared" si="20"/>
        <v/>
      </c>
      <c r="U81" s="86"/>
      <c r="V81" s="158"/>
      <c r="W81" s="83"/>
      <c r="X81" s="84"/>
      <c r="Y81" s="131"/>
      <c r="Z81" s="85" t="str">
        <f t="shared" si="21"/>
        <v/>
      </c>
      <c r="AA81" s="81"/>
      <c r="AB81" s="85" t="str">
        <f t="shared" si="22"/>
        <v/>
      </c>
      <c r="AC81" s="74"/>
      <c r="AD81" s="82"/>
      <c r="AE81" s="37" t="str">
        <f t="shared" si="10"/>
        <v>00011900</v>
      </c>
      <c r="AF81" s="135" t="str">
        <f t="shared" si="11"/>
        <v/>
      </c>
      <c r="AG81" s="135" t="str">
        <f t="shared" si="23"/>
        <v/>
      </c>
      <c r="AH81" s="135" t="str">
        <f t="shared" si="24"/>
        <v/>
      </c>
      <c r="AI81" s="11"/>
      <c r="AJ81" s="11"/>
      <c r="AK81" s="11"/>
    </row>
    <row r="82" spans="1:37" x14ac:dyDescent="0.3">
      <c r="A82" s="11"/>
      <c r="B82" s="2"/>
      <c r="C82" s="56"/>
      <c r="D82" s="58"/>
      <c r="E82" s="165">
        <f t="shared" si="16"/>
        <v>0</v>
      </c>
      <c r="F82" s="128"/>
      <c r="G82" s="72" t="str">
        <f t="shared" si="18"/>
        <v/>
      </c>
      <c r="H82" s="84"/>
      <c r="I82" s="72" t="str">
        <f t="shared" si="19"/>
        <v/>
      </c>
      <c r="J82" s="84" t="str">
        <f t="shared" si="25"/>
        <v/>
      </c>
      <c r="K82" s="119"/>
      <c r="L82" s="149"/>
      <c r="M82" s="64"/>
      <c r="N82" s="77"/>
      <c r="O82" s="78"/>
      <c r="P82" s="79"/>
      <c r="Q82" s="129"/>
      <c r="R82" s="85" t="str">
        <f t="shared" si="17"/>
        <v/>
      </c>
      <c r="S82" s="86"/>
      <c r="T82" s="80" t="str">
        <f t="shared" si="20"/>
        <v/>
      </c>
      <c r="U82" s="86"/>
      <c r="V82" s="158"/>
      <c r="W82" s="83"/>
      <c r="X82" s="84"/>
      <c r="Y82" s="131"/>
      <c r="Z82" s="85" t="str">
        <f t="shared" si="21"/>
        <v/>
      </c>
      <c r="AA82" s="81"/>
      <c r="AB82" s="85" t="str">
        <f t="shared" si="22"/>
        <v/>
      </c>
      <c r="AC82" s="74"/>
      <c r="AD82" s="82"/>
      <c r="AE82" s="37" t="str">
        <f t="shared" si="10"/>
        <v>00011900</v>
      </c>
      <c r="AF82" s="135" t="str">
        <f t="shared" si="11"/>
        <v/>
      </c>
      <c r="AG82" s="135" t="str">
        <f t="shared" si="23"/>
        <v/>
      </c>
      <c r="AH82" s="135" t="str">
        <f t="shared" si="24"/>
        <v/>
      </c>
      <c r="AI82" s="11"/>
      <c r="AJ82" s="11"/>
      <c r="AK82" s="11"/>
    </row>
    <row r="83" spans="1:37" x14ac:dyDescent="0.3">
      <c r="A83" s="11"/>
      <c r="B83" s="2"/>
      <c r="C83" s="56"/>
      <c r="D83" s="58"/>
      <c r="E83" s="165">
        <f t="shared" si="16"/>
        <v>0</v>
      </c>
      <c r="F83" s="128"/>
      <c r="G83" s="88" t="str">
        <f t="shared" si="18"/>
        <v/>
      </c>
      <c r="H83" s="84"/>
      <c r="I83" s="88" t="str">
        <f t="shared" si="19"/>
        <v/>
      </c>
      <c r="J83" s="84" t="str">
        <f t="shared" si="25"/>
        <v/>
      </c>
      <c r="K83" s="119"/>
      <c r="L83" s="149"/>
      <c r="M83" s="64"/>
      <c r="N83" s="77"/>
      <c r="O83" s="78"/>
      <c r="P83" s="79"/>
      <c r="Q83" s="129"/>
      <c r="R83" s="80" t="str">
        <f t="shared" si="17"/>
        <v/>
      </c>
      <c r="S83" s="86"/>
      <c r="T83" s="85" t="str">
        <f t="shared" si="20"/>
        <v/>
      </c>
      <c r="U83" s="86"/>
      <c r="V83" s="158"/>
      <c r="W83" s="83"/>
      <c r="X83" s="84"/>
      <c r="Y83" s="131"/>
      <c r="Z83" s="85" t="str">
        <f t="shared" si="21"/>
        <v/>
      </c>
      <c r="AA83" s="81"/>
      <c r="AB83" s="85" t="str">
        <f t="shared" si="22"/>
        <v/>
      </c>
      <c r="AC83" s="74"/>
      <c r="AD83" s="82"/>
      <c r="AE83" s="37" t="str">
        <f t="shared" si="10"/>
        <v>00011900</v>
      </c>
      <c r="AF83" s="135" t="str">
        <f t="shared" si="11"/>
        <v/>
      </c>
      <c r="AG83" s="135" t="str">
        <f t="shared" si="23"/>
        <v/>
      </c>
      <c r="AH83" s="135" t="str">
        <f t="shared" si="24"/>
        <v/>
      </c>
      <c r="AI83" s="11"/>
      <c r="AJ83" s="11"/>
      <c r="AK83" s="11"/>
    </row>
    <row r="84" spans="1:37" x14ac:dyDescent="0.3">
      <c r="A84" s="11"/>
      <c r="B84" s="2"/>
      <c r="C84" s="56"/>
      <c r="D84" s="58"/>
      <c r="E84" s="165">
        <f t="shared" si="16"/>
        <v>0</v>
      </c>
      <c r="F84" s="128"/>
      <c r="G84" s="72" t="str">
        <f t="shared" si="18"/>
        <v/>
      </c>
      <c r="H84" s="84"/>
      <c r="I84" s="72" t="str">
        <f t="shared" si="19"/>
        <v/>
      </c>
      <c r="J84" s="84" t="str">
        <f t="shared" si="25"/>
        <v/>
      </c>
      <c r="K84" s="119"/>
      <c r="L84" s="149"/>
      <c r="M84" s="64"/>
      <c r="N84" s="77"/>
      <c r="O84" s="78"/>
      <c r="P84" s="79"/>
      <c r="Q84" s="129"/>
      <c r="R84" s="85" t="str">
        <f t="shared" si="17"/>
        <v/>
      </c>
      <c r="S84" s="86"/>
      <c r="T84" s="80" t="str">
        <f t="shared" si="20"/>
        <v/>
      </c>
      <c r="U84" s="86"/>
      <c r="V84" s="158"/>
      <c r="W84" s="83"/>
      <c r="X84" s="84"/>
      <c r="Y84" s="131"/>
      <c r="Z84" s="85" t="str">
        <f t="shared" si="21"/>
        <v/>
      </c>
      <c r="AA84" s="81"/>
      <c r="AB84" s="85" t="str">
        <f t="shared" si="22"/>
        <v/>
      </c>
      <c r="AC84" s="92"/>
      <c r="AD84" s="82"/>
      <c r="AE84" s="37" t="str">
        <f t="shared" si="10"/>
        <v>00011900</v>
      </c>
      <c r="AF84" s="135" t="str">
        <f t="shared" si="11"/>
        <v/>
      </c>
      <c r="AG84" s="135" t="str">
        <f t="shared" si="23"/>
        <v/>
      </c>
      <c r="AH84" s="135" t="str">
        <f t="shared" si="24"/>
        <v/>
      </c>
      <c r="AI84" s="11"/>
      <c r="AJ84" s="11"/>
      <c r="AK84" s="11"/>
    </row>
    <row r="85" spans="1:37" x14ac:dyDescent="0.3">
      <c r="A85" s="11"/>
      <c r="B85" s="2"/>
      <c r="C85" s="56"/>
      <c r="D85" s="58"/>
      <c r="E85" s="165">
        <f t="shared" si="16"/>
        <v>0</v>
      </c>
      <c r="F85" s="128"/>
      <c r="G85" s="88" t="str">
        <f t="shared" si="18"/>
        <v/>
      </c>
      <c r="H85" s="84"/>
      <c r="I85" s="88" t="str">
        <f t="shared" si="19"/>
        <v/>
      </c>
      <c r="J85" s="84" t="str">
        <f t="shared" si="25"/>
        <v/>
      </c>
      <c r="K85" s="119"/>
      <c r="L85" s="149"/>
      <c r="M85" s="64"/>
      <c r="N85" s="77"/>
      <c r="O85" s="78"/>
      <c r="P85" s="79"/>
      <c r="Q85" s="129"/>
      <c r="R85" s="80" t="str">
        <f t="shared" si="17"/>
        <v/>
      </c>
      <c r="S85" s="86"/>
      <c r="T85" s="85" t="str">
        <f t="shared" si="20"/>
        <v/>
      </c>
      <c r="U85" s="86"/>
      <c r="V85" s="158"/>
      <c r="W85" s="83"/>
      <c r="X85" s="84"/>
      <c r="Y85" s="131"/>
      <c r="Z85" s="85" t="str">
        <f t="shared" si="21"/>
        <v/>
      </c>
      <c r="AA85" s="81"/>
      <c r="AB85" s="85" t="str">
        <f t="shared" si="22"/>
        <v/>
      </c>
      <c r="AC85" s="87"/>
      <c r="AD85" s="82"/>
      <c r="AE85" s="37" t="str">
        <f t="shared" si="10"/>
        <v>00011900</v>
      </c>
      <c r="AF85" s="135" t="str">
        <f t="shared" si="11"/>
        <v/>
      </c>
      <c r="AG85" s="135" t="str">
        <f t="shared" si="23"/>
        <v/>
      </c>
      <c r="AH85" s="135" t="str">
        <f t="shared" si="24"/>
        <v/>
      </c>
      <c r="AI85" s="11"/>
      <c r="AJ85" s="11"/>
      <c r="AK85" s="11"/>
    </row>
    <row r="86" spans="1:37" x14ac:dyDescent="0.3">
      <c r="A86" s="11"/>
      <c r="B86" s="2"/>
      <c r="C86" s="56"/>
      <c r="D86" s="58"/>
      <c r="E86" s="165">
        <f t="shared" si="16"/>
        <v>0</v>
      </c>
      <c r="F86" s="128"/>
      <c r="G86" s="72" t="str">
        <f t="shared" si="18"/>
        <v/>
      </c>
      <c r="H86" s="84"/>
      <c r="I86" s="72" t="str">
        <f t="shared" si="19"/>
        <v/>
      </c>
      <c r="J86" s="84" t="str">
        <f t="shared" si="25"/>
        <v/>
      </c>
      <c r="K86" s="119"/>
      <c r="L86" s="149"/>
      <c r="M86" s="64"/>
      <c r="N86" s="77"/>
      <c r="O86" s="78"/>
      <c r="P86" s="79"/>
      <c r="Q86" s="129"/>
      <c r="R86" s="85" t="str">
        <f t="shared" si="17"/>
        <v/>
      </c>
      <c r="S86" s="86"/>
      <c r="T86" s="80" t="str">
        <f t="shared" si="20"/>
        <v/>
      </c>
      <c r="U86" s="86"/>
      <c r="V86" s="158"/>
      <c r="W86" s="83"/>
      <c r="X86" s="84"/>
      <c r="Y86" s="129"/>
      <c r="Z86" s="85" t="str">
        <f t="shared" si="21"/>
        <v/>
      </c>
      <c r="AA86" s="86"/>
      <c r="AB86" s="85" t="str">
        <f t="shared" si="22"/>
        <v/>
      </c>
      <c r="AC86" s="87"/>
      <c r="AD86" s="82"/>
      <c r="AE86" s="37" t="str">
        <f t="shared" si="10"/>
        <v>00011900</v>
      </c>
      <c r="AF86" s="135" t="str">
        <f t="shared" si="11"/>
        <v/>
      </c>
      <c r="AG86" s="135" t="str">
        <f t="shared" si="23"/>
        <v/>
      </c>
      <c r="AH86" s="135" t="str">
        <f t="shared" si="24"/>
        <v/>
      </c>
      <c r="AI86" s="11"/>
      <c r="AJ86" s="11"/>
      <c r="AK86" s="11"/>
    </row>
    <row r="87" spans="1:37" x14ac:dyDescent="0.3">
      <c r="A87" s="11"/>
      <c r="B87" s="2"/>
      <c r="C87" s="56"/>
      <c r="D87" s="58"/>
      <c r="E87" s="165">
        <f t="shared" si="16"/>
        <v>0</v>
      </c>
      <c r="F87" s="128"/>
      <c r="G87" s="88" t="str">
        <f t="shared" si="18"/>
        <v/>
      </c>
      <c r="H87" s="84"/>
      <c r="I87" s="88" t="str">
        <f t="shared" si="19"/>
        <v/>
      </c>
      <c r="J87" s="84" t="str">
        <f t="shared" si="25"/>
        <v/>
      </c>
      <c r="K87" s="119"/>
      <c r="L87" s="149"/>
      <c r="M87" s="64"/>
      <c r="N87" s="77"/>
      <c r="O87" s="78"/>
      <c r="P87" s="79"/>
      <c r="Q87" s="129"/>
      <c r="R87" s="80" t="str">
        <f t="shared" si="17"/>
        <v/>
      </c>
      <c r="S87" s="86"/>
      <c r="T87" s="85" t="str">
        <f t="shared" si="20"/>
        <v/>
      </c>
      <c r="U87" s="86"/>
      <c r="V87" s="158"/>
      <c r="W87" s="83"/>
      <c r="X87" s="84"/>
      <c r="Y87" s="131"/>
      <c r="Z87" s="85" t="str">
        <f t="shared" si="21"/>
        <v/>
      </c>
      <c r="AA87" s="81"/>
      <c r="AB87" s="85" t="str">
        <f t="shared" si="22"/>
        <v/>
      </c>
      <c r="AC87" s="74"/>
      <c r="AD87" s="82"/>
      <c r="AE87" s="37" t="str">
        <f t="shared" si="10"/>
        <v>00011900</v>
      </c>
      <c r="AF87" s="135" t="str">
        <f t="shared" si="11"/>
        <v/>
      </c>
      <c r="AG87" s="135" t="str">
        <f t="shared" si="23"/>
        <v/>
      </c>
      <c r="AH87" s="135" t="str">
        <f t="shared" si="24"/>
        <v/>
      </c>
      <c r="AI87" s="11"/>
      <c r="AJ87" s="11"/>
      <c r="AK87" s="11"/>
    </row>
    <row r="88" spans="1:37" x14ac:dyDescent="0.3">
      <c r="A88" s="11"/>
      <c r="B88" s="2"/>
      <c r="C88" s="56"/>
      <c r="D88" s="58"/>
      <c r="E88" s="165">
        <f t="shared" si="16"/>
        <v>0</v>
      </c>
      <c r="F88" s="128"/>
      <c r="G88" s="72" t="str">
        <f t="shared" si="18"/>
        <v/>
      </c>
      <c r="H88" s="84"/>
      <c r="I88" s="72" t="str">
        <f t="shared" si="19"/>
        <v/>
      </c>
      <c r="J88" s="84" t="str">
        <f t="shared" si="25"/>
        <v/>
      </c>
      <c r="K88" s="119"/>
      <c r="L88" s="149"/>
      <c r="M88" s="64"/>
      <c r="N88" s="77"/>
      <c r="O88" s="78"/>
      <c r="P88" s="79"/>
      <c r="Q88" s="130"/>
      <c r="R88" s="85" t="str">
        <f t="shared" si="17"/>
        <v/>
      </c>
      <c r="S88" s="86"/>
      <c r="T88" s="80" t="str">
        <f t="shared" si="20"/>
        <v/>
      </c>
      <c r="U88" s="86"/>
      <c r="V88" s="158"/>
      <c r="W88" s="83"/>
      <c r="X88" s="84"/>
      <c r="Y88" s="129"/>
      <c r="Z88" s="85" t="str">
        <f t="shared" si="21"/>
        <v/>
      </c>
      <c r="AA88" s="86"/>
      <c r="AB88" s="85" t="str">
        <f t="shared" si="22"/>
        <v/>
      </c>
      <c r="AC88" s="87"/>
      <c r="AD88" s="82"/>
      <c r="AE88" s="37" t="str">
        <f t="shared" si="10"/>
        <v>00011900</v>
      </c>
      <c r="AF88" s="135" t="str">
        <f t="shared" si="11"/>
        <v/>
      </c>
      <c r="AG88" s="135" t="str">
        <f t="shared" si="23"/>
        <v/>
      </c>
      <c r="AH88" s="135" t="str">
        <f t="shared" si="24"/>
        <v/>
      </c>
      <c r="AI88" s="11"/>
      <c r="AJ88" s="11"/>
      <c r="AK88" s="11"/>
    </row>
    <row r="89" spans="1:37" x14ac:dyDescent="0.3">
      <c r="A89" s="11"/>
      <c r="B89" s="2"/>
      <c r="C89" s="56"/>
      <c r="D89" s="58"/>
      <c r="E89" s="165">
        <f t="shared" si="16"/>
        <v>0</v>
      </c>
      <c r="F89" s="128"/>
      <c r="G89" s="88" t="str">
        <f t="shared" si="18"/>
        <v/>
      </c>
      <c r="H89" s="84"/>
      <c r="I89" s="88" t="str">
        <f t="shared" si="19"/>
        <v/>
      </c>
      <c r="J89" s="84" t="str">
        <f t="shared" si="25"/>
        <v/>
      </c>
      <c r="K89" s="119"/>
      <c r="L89" s="149"/>
      <c r="M89" s="64"/>
      <c r="N89" s="77"/>
      <c r="O89" s="78"/>
      <c r="P89" s="79"/>
      <c r="Q89" s="129"/>
      <c r="R89" s="80" t="str">
        <f t="shared" si="17"/>
        <v/>
      </c>
      <c r="S89" s="86"/>
      <c r="T89" s="85" t="str">
        <f t="shared" si="20"/>
        <v/>
      </c>
      <c r="U89" s="86"/>
      <c r="V89" s="160"/>
      <c r="W89" s="83"/>
      <c r="X89" s="84"/>
      <c r="Y89" s="129"/>
      <c r="Z89" s="85" t="str">
        <f t="shared" si="21"/>
        <v/>
      </c>
      <c r="AA89" s="86"/>
      <c r="AB89" s="85" t="str">
        <f t="shared" si="22"/>
        <v/>
      </c>
      <c r="AC89" s="87"/>
      <c r="AD89" s="82"/>
      <c r="AE89" s="37" t="str">
        <f t="shared" si="10"/>
        <v>00011900</v>
      </c>
      <c r="AF89" s="135" t="str">
        <f t="shared" si="11"/>
        <v/>
      </c>
      <c r="AG89" s="135" t="str">
        <f t="shared" si="23"/>
        <v/>
      </c>
      <c r="AH89" s="135" t="str">
        <f t="shared" si="24"/>
        <v/>
      </c>
      <c r="AI89" s="11"/>
      <c r="AJ89" s="11"/>
      <c r="AK89" s="11"/>
    </row>
    <row r="90" spans="1:37" x14ac:dyDescent="0.3">
      <c r="A90" s="11"/>
      <c r="B90" s="2"/>
      <c r="C90" s="56"/>
      <c r="D90" s="58"/>
      <c r="E90" s="165">
        <f t="shared" si="16"/>
        <v>0</v>
      </c>
      <c r="F90" s="128"/>
      <c r="G90" s="72" t="str">
        <f t="shared" si="18"/>
        <v/>
      </c>
      <c r="H90" s="84"/>
      <c r="I90" s="72" t="str">
        <f t="shared" si="19"/>
        <v/>
      </c>
      <c r="J90" s="84" t="str">
        <f t="shared" si="25"/>
        <v/>
      </c>
      <c r="K90" s="119"/>
      <c r="L90" s="149"/>
      <c r="M90" s="64"/>
      <c r="N90" s="77"/>
      <c r="O90" s="78"/>
      <c r="P90" s="79"/>
      <c r="Q90" s="129"/>
      <c r="R90" s="85" t="str">
        <f t="shared" si="17"/>
        <v/>
      </c>
      <c r="S90" s="86"/>
      <c r="T90" s="80" t="str">
        <f t="shared" si="20"/>
        <v/>
      </c>
      <c r="U90" s="86"/>
      <c r="V90" s="158"/>
      <c r="W90" s="83"/>
      <c r="X90" s="84"/>
      <c r="Y90" s="129"/>
      <c r="Z90" s="85" t="str">
        <f t="shared" si="21"/>
        <v/>
      </c>
      <c r="AA90" s="86"/>
      <c r="AB90" s="85" t="str">
        <f t="shared" si="22"/>
        <v/>
      </c>
      <c r="AC90" s="87"/>
      <c r="AD90" s="82"/>
      <c r="AE90" s="37" t="str">
        <f t="shared" si="10"/>
        <v>00011900</v>
      </c>
      <c r="AF90" s="135" t="str">
        <f t="shared" si="11"/>
        <v/>
      </c>
      <c r="AG90" s="135" t="str">
        <f t="shared" ref="AG90:AG121" si="26">IF(AF90="","",MID(AE90,3,2))</f>
        <v/>
      </c>
      <c r="AH90" s="135" t="str">
        <f t="shared" ref="AH90:AH121" si="27">IF(AF90="","",RIGHT(AE90, 4))</f>
        <v/>
      </c>
      <c r="AI90" s="11"/>
      <c r="AJ90" s="11"/>
      <c r="AK90" s="11"/>
    </row>
    <row r="91" spans="1:37" x14ac:dyDescent="0.3">
      <c r="A91" s="11"/>
      <c r="B91" s="2"/>
      <c r="C91" s="56"/>
      <c r="D91" s="58"/>
      <c r="E91" s="165">
        <f t="shared" si="16"/>
        <v>0</v>
      </c>
      <c r="F91" s="128"/>
      <c r="G91" s="88" t="str">
        <f t="shared" si="18"/>
        <v/>
      </c>
      <c r="H91" s="84"/>
      <c r="I91" s="88" t="str">
        <f t="shared" si="19"/>
        <v/>
      </c>
      <c r="J91" s="84" t="str">
        <f t="shared" si="25"/>
        <v/>
      </c>
      <c r="K91" s="119"/>
      <c r="L91" s="149"/>
      <c r="M91" s="64"/>
      <c r="N91" s="77"/>
      <c r="O91" s="78"/>
      <c r="P91" s="79"/>
      <c r="Q91" s="129"/>
      <c r="R91" s="80" t="str">
        <f t="shared" si="17"/>
        <v/>
      </c>
      <c r="S91" s="86"/>
      <c r="T91" s="85" t="str">
        <f t="shared" si="20"/>
        <v/>
      </c>
      <c r="U91" s="86"/>
      <c r="V91" s="160"/>
      <c r="W91" s="83"/>
      <c r="X91" s="84"/>
      <c r="Y91" s="129"/>
      <c r="Z91" s="85" t="str">
        <f t="shared" si="21"/>
        <v/>
      </c>
      <c r="AA91" s="86"/>
      <c r="AB91" s="85" t="str">
        <f t="shared" si="22"/>
        <v/>
      </c>
      <c r="AC91" s="87"/>
      <c r="AD91" s="82"/>
      <c r="AE91" s="37" t="str">
        <f t="shared" si="10"/>
        <v>00011900</v>
      </c>
      <c r="AF91" s="135" t="str">
        <f t="shared" si="11"/>
        <v/>
      </c>
      <c r="AG91" s="135" t="str">
        <f t="shared" si="26"/>
        <v/>
      </c>
      <c r="AH91" s="135" t="str">
        <f t="shared" si="27"/>
        <v/>
      </c>
      <c r="AI91" s="11"/>
      <c r="AJ91" s="11"/>
      <c r="AK91" s="11"/>
    </row>
    <row r="92" spans="1:37" x14ac:dyDescent="0.3">
      <c r="A92" s="11"/>
      <c r="B92" s="2"/>
      <c r="C92" s="56"/>
      <c r="D92" s="58"/>
      <c r="E92" s="165">
        <f t="shared" si="16"/>
        <v>0</v>
      </c>
      <c r="F92" s="128"/>
      <c r="G92" s="72" t="str">
        <f t="shared" si="18"/>
        <v/>
      </c>
      <c r="H92" s="84"/>
      <c r="I92" s="72" t="str">
        <f t="shared" si="19"/>
        <v/>
      </c>
      <c r="J92" s="84" t="str">
        <f t="shared" si="25"/>
        <v/>
      </c>
      <c r="K92" s="119"/>
      <c r="L92" s="149"/>
      <c r="M92" s="64"/>
      <c r="N92" s="77"/>
      <c r="O92" s="78"/>
      <c r="P92" s="79"/>
      <c r="Q92" s="129"/>
      <c r="R92" s="85" t="str">
        <f t="shared" si="17"/>
        <v/>
      </c>
      <c r="S92" s="86"/>
      <c r="T92" s="80" t="str">
        <f t="shared" si="20"/>
        <v/>
      </c>
      <c r="U92" s="86"/>
      <c r="V92" s="158"/>
      <c r="W92" s="83"/>
      <c r="X92" s="84"/>
      <c r="Y92" s="129"/>
      <c r="Z92" s="85" t="str">
        <f t="shared" si="21"/>
        <v/>
      </c>
      <c r="AA92" s="86"/>
      <c r="AB92" s="85" t="str">
        <f t="shared" si="22"/>
        <v/>
      </c>
      <c r="AC92" s="87"/>
      <c r="AD92" s="82"/>
      <c r="AE92" s="37" t="str">
        <f t="shared" si="10"/>
        <v>00011900</v>
      </c>
      <c r="AF92" s="135" t="str">
        <f t="shared" si="11"/>
        <v/>
      </c>
      <c r="AG92" s="135" t="str">
        <f t="shared" si="26"/>
        <v/>
      </c>
      <c r="AH92" s="135" t="str">
        <f t="shared" si="27"/>
        <v/>
      </c>
      <c r="AI92" s="11"/>
      <c r="AJ92" s="11"/>
      <c r="AK92" s="11"/>
    </row>
    <row r="93" spans="1:37" x14ac:dyDescent="0.3">
      <c r="A93" s="11"/>
      <c r="B93" s="2"/>
      <c r="C93" s="56"/>
      <c r="D93" s="58"/>
      <c r="E93" s="165">
        <f t="shared" si="16"/>
        <v>0</v>
      </c>
      <c r="F93" s="128"/>
      <c r="G93" s="88" t="str">
        <f t="shared" si="18"/>
        <v/>
      </c>
      <c r="H93" s="84"/>
      <c r="I93" s="88" t="str">
        <f t="shared" si="19"/>
        <v/>
      </c>
      <c r="J93" s="84" t="str">
        <f t="shared" si="25"/>
        <v/>
      </c>
      <c r="K93" s="119"/>
      <c r="L93" s="149"/>
      <c r="M93" s="64"/>
      <c r="N93" s="77"/>
      <c r="O93" s="78"/>
      <c r="P93" s="79"/>
      <c r="Q93" s="129"/>
      <c r="R93" s="80" t="str">
        <f t="shared" si="17"/>
        <v/>
      </c>
      <c r="S93" s="86"/>
      <c r="T93" s="85" t="str">
        <f t="shared" si="20"/>
        <v/>
      </c>
      <c r="U93" s="86"/>
      <c r="V93" s="160"/>
      <c r="W93" s="83"/>
      <c r="X93" s="84"/>
      <c r="Y93" s="129"/>
      <c r="Z93" s="85" t="str">
        <f t="shared" si="21"/>
        <v/>
      </c>
      <c r="AA93" s="86"/>
      <c r="AB93" s="85" t="str">
        <f t="shared" si="22"/>
        <v/>
      </c>
      <c r="AC93" s="87"/>
      <c r="AD93" s="82"/>
      <c r="AE93" s="37" t="str">
        <f t="shared" si="10"/>
        <v>00011900</v>
      </c>
      <c r="AF93" s="135" t="str">
        <f t="shared" si="11"/>
        <v/>
      </c>
      <c r="AG93" s="135" t="str">
        <f t="shared" si="26"/>
        <v/>
      </c>
      <c r="AH93" s="135" t="str">
        <f t="shared" si="27"/>
        <v/>
      </c>
      <c r="AI93" s="11"/>
      <c r="AJ93" s="11"/>
      <c r="AK93" s="11"/>
    </row>
    <row r="94" spans="1:37" x14ac:dyDescent="0.3">
      <c r="A94" s="11"/>
      <c r="B94" s="2"/>
      <c r="C94" s="56"/>
      <c r="D94" s="58"/>
      <c r="E94" s="165">
        <f t="shared" si="16"/>
        <v>0</v>
      </c>
      <c r="F94" s="128"/>
      <c r="G94" s="72" t="str">
        <f t="shared" si="18"/>
        <v/>
      </c>
      <c r="H94" s="84"/>
      <c r="I94" s="72" t="str">
        <f t="shared" si="19"/>
        <v/>
      </c>
      <c r="J94" s="84" t="str">
        <f t="shared" si="25"/>
        <v/>
      </c>
      <c r="K94" s="119"/>
      <c r="L94" s="149"/>
      <c r="M94" s="64"/>
      <c r="N94" s="77"/>
      <c r="O94" s="78"/>
      <c r="P94" s="79"/>
      <c r="Q94" s="129"/>
      <c r="R94" s="85" t="str">
        <f t="shared" si="17"/>
        <v/>
      </c>
      <c r="S94" s="86"/>
      <c r="T94" s="80" t="str">
        <f t="shared" si="20"/>
        <v/>
      </c>
      <c r="U94" s="86"/>
      <c r="V94" s="158"/>
      <c r="W94" s="83"/>
      <c r="X94" s="84"/>
      <c r="Y94" s="129"/>
      <c r="Z94" s="85" t="str">
        <f t="shared" si="21"/>
        <v/>
      </c>
      <c r="AA94" s="86"/>
      <c r="AB94" s="85" t="str">
        <f t="shared" si="22"/>
        <v/>
      </c>
      <c r="AC94" s="87"/>
      <c r="AD94" s="82"/>
      <c r="AE94" s="37" t="str">
        <f t="shared" si="10"/>
        <v>00011900</v>
      </c>
      <c r="AF94" s="135" t="str">
        <f t="shared" si="11"/>
        <v/>
      </c>
      <c r="AG94" s="135" t="str">
        <f t="shared" si="26"/>
        <v/>
      </c>
      <c r="AH94" s="135" t="str">
        <f t="shared" si="27"/>
        <v/>
      </c>
      <c r="AI94" s="11"/>
      <c r="AJ94" s="11"/>
      <c r="AK94" s="11"/>
    </row>
    <row r="95" spans="1:37" x14ac:dyDescent="0.3">
      <c r="A95" s="11"/>
      <c r="B95" s="2"/>
      <c r="C95" s="56"/>
      <c r="D95" s="58"/>
      <c r="E95" s="165">
        <f t="shared" si="16"/>
        <v>0</v>
      </c>
      <c r="F95" s="128"/>
      <c r="G95" s="88" t="str">
        <f t="shared" si="18"/>
        <v/>
      </c>
      <c r="H95" s="73"/>
      <c r="I95" s="88" t="str">
        <f t="shared" si="19"/>
        <v/>
      </c>
      <c r="J95" s="84" t="str">
        <f t="shared" si="25"/>
        <v/>
      </c>
      <c r="K95" s="119"/>
      <c r="L95" s="149"/>
      <c r="M95" s="64"/>
      <c r="N95" s="77"/>
      <c r="O95" s="78"/>
      <c r="P95" s="79"/>
      <c r="Q95" s="129"/>
      <c r="R95" s="80" t="str">
        <f t="shared" si="17"/>
        <v/>
      </c>
      <c r="S95" s="86"/>
      <c r="T95" s="85" t="str">
        <f t="shared" si="20"/>
        <v/>
      </c>
      <c r="U95" s="86"/>
      <c r="V95" s="158"/>
      <c r="W95" s="83"/>
      <c r="X95" s="84"/>
      <c r="Y95" s="129"/>
      <c r="Z95" s="85" t="str">
        <f t="shared" si="21"/>
        <v/>
      </c>
      <c r="AA95" s="86"/>
      <c r="AB95" s="85" t="str">
        <f t="shared" si="22"/>
        <v/>
      </c>
      <c r="AC95" s="87"/>
      <c r="AD95" s="82"/>
      <c r="AE95" s="37" t="str">
        <f t="shared" si="10"/>
        <v>00011900</v>
      </c>
      <c r="AF95" s="135" t="str">
        <f t="shared" si="11"/>
        <v/>
      </c>
      <c r="AG95" s="135" t="str">
        <f t="shared" si="26"/>
        <v/>
      </c>
      <c r="AH95" s="135" t="str">
        <f t="shared" si="27"/>
        <v/>
      </c>
      <c r="AI95" s="11"/>
      <c r="AJ95" s="11"/>
      <c r="AK95" s="11"/>
    </row>
    <row r="96" spans="1:37" x14ac:dyDescent="0.3">
      <c r="A96" s="11"/>
      <c r="B96" s="2"/>
      <c r="C96" s="56"/>
      <c r="D96" s="58"/>
      <c r="E96" s="165">
        <f t="shared" si="16"/>
        <v>0</v>
      </c>
      <c r="F96" s="128"/>
      <c r="G96" s="72" t="str">
        <f t="shared" si="18"/>
        <v/>
      </c>
      <c r="H96" s="84"/>
      <c r="I96" s="72" t="str">
        <f t="shared" si="19"/>
        <v/>
      </c>
      <c r="J96" s="84" t="str">
        <f t="shared" si="25"/>
        <v/>
      </c>
      <c r="K96" s="119"/>
      <c r="L96" s="149"/>
      <c r="M96" s="64"/>
      <c r="N96" s="77"/>
      <c r="O96" s="78"/>
      <c r="P96" s="79"/>
      <c r="Q96" s="129"/>
      <c r="R96" s="85" t="str">
        <f t="shared" si="17"/>
        <v/>
      </c>
      <c r="S96" s="86"/>
      <c r="T96" s="80" t="str">
        <f t="shared" si="20"/>
        <v/>
      </c>
      <c r="U96" s="86"/>
      <c r="V96" s="158"/>
      <c r="W96" s="83"/>
      <c r="X96" s="84"/>
      <c r="Y96" s="129"/>
      <c r="Z96" s="85" t="str">
        <f t="shared" si="21"/>
        <v/>
      </c>
      <c r="AA96" s="86"/>
      <c r="AB96" s="85" t="str">
        <f t="shared" si="22"/>
        <v/>
      </c>
      <c r="AC96" s="87"/>
      <c r="AD96" s="90"/>
      <c r="AE96" s="37" t="str">
        <f t="shared" si="10"/>
        <v>00011900</v>
      </c>
      <c r="AF96" s="135" t="str">
        <f t="shared" si="11"/>
        <v/>
      </c>
      <c r="AG96" s="135" t="str">
        <f t="shared" si="26"/>
        <v/>
      </c>
      <c r="AH96" s="135" t="str">
        <f t="shared" si="27"/>
        <v/>
      </c>
      <c r="AI96" s="11"/>
      <c r="AJ96" s="11"/>
      <c r="AK96" s="11"/>
    </row>
    <row r="97" spans="1:37" x14ac:dyDescent="0.3">
      <c r="A97" s="11"/>
      <c r="B97" s="2"/>
      <c r="C97" s="56"/>
      <c r="D97" s="58"/>
      <c r="E97" s="165">
        <f t="shared" si="16"/>
        <v>0</v>
      </c>
      <c r="F97" s="128"/>
      <c r="G97" s="88" t="str">
        <f t="shared" si="18"/>
        <v/>
      </c>
      <c r="H97" s="84"/>
      <c r="I97" s="88" t="str">
        <f t="shared" si="19"/>
        <v/>
      </c>
      <c r="J97" s="84" t="str">
        <f t="shared" si="25"/>
        <v/>
      </c>
      <c r="K97" s="119"/>
      <c r="L97" s="149"/>
      <c r="M97" s="64"/>
      <c r="N97" s="77"/>
      <c r="O97" s="78"/>
      <c r="P97" s="79"/>
      <c r="Q97" s="129"/>
      <c r="R97" s="80" t="str">
        <f t="shared" si="17"/>
        <v/>
      </c>
      <c r="S97" s="86"/>
      <c r="T97" s="85" t="str">
        <f t="shared" si="20"/>
        <v/>
      </c>
      <c r="U97" s="86"/>
      <c r="V97" s="158"/>
      <c r="W97" s="83"/>
      <c r="X97" s="84"/>
      <c r="Y97" s="129"/>
      <c r="Z97" s="85" t="str">
        <f t="shared" si="21"/>
        <v/>
      </c>
      <c r="AA97" s="86"/>
      <c r="AB97" s="85" t="str">
        <f t="shared" si="22"/>
        <v/>
      </c>
      <c r="AC97" s="87"/>
      <c r="AD97" s="82"/>
      <c r="AE97" s="37" t="str">
        <f t="shared" si="10"/>
        <v>00011900</v>
      </c>
      <c r="AF97" s="135" t="str">
        <f t="shared" si="11"/>
        <v/>
      </c>
      <c r="AG97" s="135" t="str">
        <f t="shared" si="26"/>
        <v/>
      </c>
      <c r="AH97" s="135" t="str">
        <f t="shared" si="27"/>
        <v/>
      </c>
      <c r="AI97" s="11"/>
      <c r="AJ97" s="11"/>
      <c r="AK97" s="11"/>
    </row>
    <row r="98" spans="1:37" x14ac:dyDescent="0.3">
      <c r="A98" s="11"/>
      <c r="B98" s="2"/>
      <c r="C98" s="56"/>
      <c r="D98" s="58"/>
      <c r="E98" s="165">
        <f t="shared" si="16"/>
        <v>0</v>
      </c>
      <c r="F98" s="128"/>
      <c r="G98" s="72" t="str">
        <f t="shared" si="18"/>
        <v/>
      </c>
      <c r="H98" s="84"/>
      <c r="I98" s="72" t="str">
        <f t="shared" si="19"/>
        <v/>
      </c>
      <c r="J98" s="84" t="str">
        <f t="shared" si="25"/>
        <v/>
      </c>
      <c r="K98" s="119"/>
      <c r="L98" s="149"/>
      <c r="M98" s="64"/>
      <c r="N98" s="77"/>
      <c r="O98" s="78"/>
      <c r="P98" s="79"/>
      <c r="Q98" s="129"/>
      <c r="R98" s="85" t="str">
        <f t="shared" si="17"/>
        <v/>
      </c>
      <c r="S98" s="86"/>
      <c r="T98" s="80" t="str">
        <f t="shared" si="20"/>
        <v/>
      </c>
      <c r="U98" s="86"/>
      <c r="V98" s="158"/>
      <c r="W98" s="83"/>
      <c r="X98" s="84"/>
      <c r="Y98" s="130"/>
      <c r="Z98" s="85" t="str">
        <f t="shared" si="21"/>
        <v/>
      </c>
      <c r="AA98" s="86"/>
      <c r="AB98" s="85" t="str">
        <f t="shared" si="22"/>
        <v/>
      </c>
      <c r="AC98" s="87"/>
      <c r="AD98" s="82"/>
      <c r="AE98" s="37" t="str">
        <f t="shared" si="10"/>
        <v>00011900</v>
      </c>
      <c r="AF98" s="135" t="str">
        <f t="shared" si="11"/>
        <v/>
      </c>
      <c r="AG98" s="135" t="str">
        <f t="shared" si="26"/>
        <v/>
      </c>
      <c r="AH98" s="135" t="str">
        <f t="shared" si="27"/>
        <v/>
      </c>
      <c r="AI98" s="11"/>
      <c r="AJ98" s="11"/>
      <c r="AK98" s="11"/>
    </row>
    <row r="99" spans="1:37" x14ac:dyDescent="0.3">
      <c r="A99" s="11"/>
      <c r="B99" s="2"/>
      <c r="C99" s="56"/>
      <c r="D99" s="58"/>
      <c r="E99" s="165">
        <f t="shared" si="16"/>
        <v>0</v>
      </c>
      <c r="F99" s="128"/>
      <c r="G99" s="88" t="str">
        <f t="shared" si="18"/>
        <v/>
      </c>
      <c r="H99" s="84"/>
      <c r="I99" s="88" t="str">
        <f t="shared" si="19"/>
        <v/>
      </c>
      <c r="J99" s="84" t="str">
        <f t="shared" si="25"/>
        <v/>
      </c>
      <c r="K99" s="119"/>
      <c r="L99" s="149"/>
      <c r="M99" s="64"/>
      <c r="N99" s="77"/>
      <c r="O99" s="78"/>
      <c r="P99" s="79"/>
      <c r="Q99" s="129"/>
      <c r="R99" s="80" t="str">
        <f t="shared" si="17"/>
        <v/>
      </c>
      <c r="S99" s="86"/>
      <c r="T99" s="85" t="str">
        <f t="shared" si="20"/>
        <v/>
      </c>
      <c r="U99" s="86"/>
      <c r="V99" s="158"/>
      <c r="W99" s="83"/>
      <c r="X99" s="84"/>
      <c r="Y99" s="129"/>
      <c r="Z99" s="85" t="str">
        <f t="shared" si="21"/>
        <v/>
      </c>
      <c r="AA99" s="86"/>
      <c r="AB99" s="85" t="str">
        <f t="shared" si="22"/>
        <v/>
      </c>
      <c r="AC99" s="87"/>
      <c r="AD99" s="82"/>
      <c r="AE99" s="37" t="str">
        <f t="shared" si="10"/>
        <v>00011900</v>
      </c>
      <c r="AF99" s="135" t="str">
        <f t="shared" si="11"/>
        <v/>
      </c>
      <c r="AG99" s="135" t="str">
        <f t="shared" si="26"/>
        <v/>
      </c>
      <c r="AH99" s="135" t="str">
        <f t="shared" si="27"/>
        <v/>
      </c>
      <c r="AI99" s="11"/>
      <c r="AJ99" s="11"/>
      <c r="AK99" s="11"/>
    </row>
    <row r="100" spans="1:37" x14ac:dyDescent="0.3">
      <c r="A100" s="11"/>
      <c r="B100" s="2"/>
      <c r="C100" s="56"/>
      <c r="D100" s="58"/>
      <c r="E100" s="165">
        <f t="shared" si="16"/>
        <v>0</v>
      </c>
      <c r="F100" s="128"/>
      <c r="G100" s="72" t="str">
        <f t="shared" si="18"/>
        <v/>
      </c>
      <c r="H100" s="84"/>
      <c r="I100" s="72" t="str">
        <f t="shared" si="19"/>
        <v/>
      </c>
      <c r="J100" s="84" t="str">
        <f t="shared" si="25"/>
        <v/>
      </c>
      <c r="K100" s="119"/>
      <c r="L100" s="149"/>
      <c r="M100" s="64"/>
      <c r="N100" s="77"/>
      <c r="O100" s="78"/>
      <c r="P100" s="79"/>
      <c r="Q100" s="131"/>
      <c r="R100" s="85" t="str">
        <f t="shared" si="17"/>
        <v/>
      </c>
      <c r="S100" s="81"/>
      <c r="T100" s="80" t="str">
        <f t="shared" si="20"/>
        <v/>
      </c>
      <c r="U100" s="81"/>
      <c r="V100" s="158"/>
      <c r="W100" s="83"/>
      <c r="X100" s="84"/>
      <c r="Y100" s="129"/>
      <c r="Z100" s="85" t="str">
        <f t="shared" si="21"/>
        <v/>
      </c>
      <c r="AA100" s="86"/>
      <c r="AB100" s="85" t="str">
        <f t="shared" si="22"/>
        <v/>
      </c>
      <c r="AC100" s="87"/>
      <c r="AD100" s="82"/>
      <c r="AE100" s="37" t="str">
        <f t="shared" si="10"/>
        <v>00011900</v>
      </c>
      <c r="AF100" s="135" t="str">
        <f t="shared" si="11"/>
        <v/>
      </c>
      <c r="AG100" s="135" t="str">
        <f t="shared" si="26"/>
        <v/>
      </c>
      <c r="AH100" s="135" t="str">
        <f t="shared" si="27"/>
        <v/>
      </c>
      <c r="AI100" s="11"/>
      <c r="AJ100" s="11"/>
      <c r="AK100" s="11"/>
    </row>
    <row r="101" spans="1:37" x14ac:dyDescent="0.3">
      <c r="A101" s="11"/>
      <c r="B101" s="2"/>
      <c r="C101" s="56"/>
      <c r="D101" s="58"/>
      <c r="E101" s="165">
        <f t="shared" si="16"/>
        <v>0</v>
      </c>
      <c r="F101" s="128"/>
      <c r="G101" s="88" t="str">
        <f t="shared" si="18"/>
        <v/>
      </c>
      <c r="H101" s="84"/>
      <c r="I101" s="88" t="str">
        <f t="shared" si="19"/>
        <v/>
      </c>
      <c r="J101" s="84" t="str">
        <f t="shared" si="25"/>
        <v/>
      </c>
      <c r="K101" s="119"/>
      <c r="L101" s="149"/>
      <c r="M101" s="64"/>
      <c r="N101" s="77"/>
      <c r="O101" s="78"/>
      <c r="P101" s="79"/>
      <c r="Q101" s="129"/>
      <c r="R101" s="80" t="str">
        <f t="shared" si="17"/>
        <v/>
      </c>
      <c r="S101" s="86"/>
      <c r="T101" s="85" t="str">
        <f t="shared" si="20"/>
        <v/>
      </c>
      <c r="U101" s="86"/>
      <c r="V101" s="158"/>
      <c r="W101" s="83"/>
      <c r="X101" s="84"/>
      <c r="Y101" s="129"/>
      <c r="Z101" s="85" t="str">
        <f t="shared" si="21"/>
        <v/>
      </c>
      <c r="AA101" s="86"/>
      <c r="AB101" s="85" t="str">
        <f t="shared" si="22"/>
        <v/>
      </c>
      <c r="AC101" s="87"/>
      <c r="AD101" s="90"/>
      <c r="AE101" s="37" t="str">
        <f t="shared" si="10"/>
        <v>00011900</v>
      </c>
      <c r="AF101" s="135" t="str">
        <f t="shared" si="11"/>
        <v/>
      </c>
      <c r="AG101" s="135" t="str">
        <f t="shared" si="26"/>
        <v/>
      </c>
      <c r="AH101" s="135" t="str">
        <f t="shared" si="27"/>
        <v/>
      </c>
      <c r="AI101" s="11"/>
      <c r="AJ101" s="11"/>
      <c r="AK101" s="11"/>
    </row>
    <row r="102" spans="1:37" x14ac:dyDescent="0.3">
      <c r="A102" s="11"/>
      <c r="B102" s="2"/>
      <c r="C102" s="56"/>
      <c r="D102" s="58"/>
      <c r="E102" s="165">
        <f t="shared" si="16"/>
        <v>0</v>
      </c>
      <c r="F102" s="128"/>
      <c r="G102" s="72" t="str">
        <f t="shared" si="18"/>
        <v/>
      </c>
      <c r="H102" s="84"/>
      <c r="I102" s="72" t="str">
        <f t="shared" si="19"/>
        <v/>
      </c>
      <c r="J102" s="84" t="str">
        <f t="shared" si="25"/>
        <v/>
      </c>
      <c r="K102" s="119"/>
      <c r="L102" s="149"/>
      <c r="M102" s="64"/>
      <c r="N102" s="77"/>
      <c r="O102" s="78"/>
      <c r="P102" s="79"/>
      <c r="Q102" s="129"/>
      <c r="R102" s="85" t="str">
        <f t="shared" si="17"/>
        <v/>
      </c>
      <c r="S102" s="86"/>
      <c r="T102" s="80" t="str">
        <f t="shared" si="20"/>
        <v/>
      </c>
      <c r="U102" s="86"/>
      <c r="V102" s="158"/>
      <c r="W102" s="83"/>
      <c r="X102" s="84"/>
      <c r="Y102" s="129"/>
      <c r="Z102" s="85" t="str">
        <f t="shared" si="21"/>
        <v/>
      </c>
      <c r="AA102" s="86"/>
      <c r="AB102" s="85" t="str">
        <f t="shared" si="22"/>
        <v/>
      </c>
      <c r="AC102" s="87"/>
      <c r="AD102" s="82"/>
      <c r="AE102" s="37" t="str">
        <f t="shared" si="10"/>
        <v>00011900</v>
      </c>
      <c r="AF102" s="135" t="str">
        <f t="shared" si="11"/>
        <v/>
      </c>
      <c r="AG102" s="135" t="str">
        <f t="shared" si="26"/>
        <v/>
      </c>
      <c r="AH102" s="135" t="str">
        <f t="shared" si="27"/>
        <v/>
      </c>
      <c r="AI102" s="11"/>
      <c r="AJ102" s="11"/>
      <c r="AK102" s="11"/>
    </row>
    <row r="103" spans="1:37" x14ac:dyDescent="0.3">
      <c r="A103" s="11"/>
      <c r="B103" s="2"/>
      <c r="C103" s="56"/>
      <c r="D103" s="58"/>
      <c r="E103" s="165">
        <f t="shared" si="16"/>
        <v>0</v>
      </c>
      <c r="F103" s="128"/>
      <c r="G103" s="88" t="str">
        <f t="shared" si="18"/>
        <v/>
      </c>
      <c r="H103" s="84"/>
      <c r="I103" s="88" t="str">
        <f t="shared" si="19"/>
        <v/>
      </c>
      <c r="J103" s="84" t="str">
        <f t="shared" si="25"/>
        <v/>
      </c>
      <c r="K103" s="119"/>
      <c r="L103" s="149"/>
      <c r="M103" s="64"/>
      <c r="N103" s="77"/>
      <c r="O103" s="78"/>
      <c r="P103" s="79"/>
      <c r="Q103" s="129"/>
      <c r="R103" s="80" t="str">
        <f t="shared" si="17"/>
        <v/>
      </c>
      <c r="S103" s="86"/>
      <c r="T103" s="85" t="str">
        <f t="shared" si="20"/>
        <v/>
      </c>
      <c r="U103" s="86"/>
      <c r="V103" s="158"/>
      <c r="W103" s="83"/>
      <c r="X103" s="84"/>
      <c r="Y103" s="129"/>
      <c r="Z103" s="85" t="str">
        <f t="shared" si="21"/>
        <v/>
      </c>
      <c r="AA103" s="86"/>
      <c r="AB103" s="85" t="str">
        <f t="shared" si="22"/>
        <v/>
      </c>
      <c r="AC103" s="87"/>
      <c r="AD103" s="82"/>
      <c r="AE103" s="37" t="str">
        <f t="shared" si="10"/>
        <v>00011900</v>
      </c>
      <c r="AF103" s="135" t="str">
        <f t="shared" si="11"/>
        <v/>
      </c>
      <c r="AG103" s="135" t="str">
        <f t="shared" si="26"/>
        <v/>
      </c>
      <c r="AH103" s="135" t="str">
        <f t="shared" si="27"/>
        <v/>
      </c>
      <c r="AI103" s="11"/>
      <c r="AJ103" s="11"/>
      <c r="AK103" s="11"/>
    </row>
    <row r="104" spans="1:37" x14ac:dyDescent="0.3">
      <c r="A104" s="11"/>
      <c r="B104" s="2"/>
      <c r="C104" s="56"/>
      <c r="D104" s="58"/>
      <c r="E104" s="165">
        <f t="shared" si="16"/>
        <v>0</v>
      </c>
      <c r="F104" s="128"/>
      <c r="G104" s="72" t="str">
        <f t="shared" si="18"/>
        <v/>
      </c>
      <c r="H104" s="84"/>
      <c r="I104" s="72" t="str">
        <f t="shared" si="19"/>
        <v/>
      </c>
      <c r="J104" s="84" t="str">
        <f t="shared" si="25"/>
        <v/>
      </c>
      <c r="K104" s="119"/>
      <c r="L104" s="149"/>
      <c r="M104" s="64"/>
      <c r="N104" s="77"/>
      <c r="O104" s="78"/>
      <c r="P104" s="79"/>
      <c r="Q104" s="129"/>
      <c r="R104" s="85" t="str">
        <f t="shared" si="17"/>
        <v/>
      </c>
      <c r="S104" s="86"/>
      <c r="T104" s="80" t="str">
        <f t="shared" si="20"/>
        <v/>
      </c>
      <c r="U104" s="86"/>
      <c r="V104" s="158"/>
      <c r="W104" s="83"/>
      <c r="X104" s="84"/>
      <c r="Y104" s="129"/>
      <c r="Z104" s="85" t="str">
        <f t="shared" si="21"/>
        <v/>
      </c>
      <c r="AA104" s="86"/>
      <c r="AB104" s="85" t="str">
        <f t="shared" si="22"/>
        <v/>
      </c>
      <c r="AC104" s="87"/>
      <c r="AD104" s="82"/>
      <c r="AE104" s="37" t="str">
        <f t="shared" si="10"/>
        <v>00011900</v>
      </c>
      <c r="AF104" s="135" t="str">
        <f t="shared" si="11"/>
        <v/>
      </c>
      <c r="AG104" s="135" t="str">
        <f t="shared" si="26"/>
        <v/>
      </c>
      <c r="AH104" s="135" t="str">
        <f t="shared" si="27"/>
        <v/>
      </c>
      <c r="AI104" s="11"/>
      <c r="AJ104" s="11"/>
      <c r="AK104" s="11"/>
    </row>
    <row r="105" spans="1:37" x14ac:dyDescent="0.3">
      <c r="A105" s="11"/>
      <c r="B105" s="2"/>
      <c r="C105" s="56"/>
      <c r="D105" s="58"/>
      <c r="E105" s="165">
        <f t="shared" si="16"/>
        <v>0</v>
      </c>
      <c r="F105" s="128"/>
      <c r="G105" s="88" t="str">
        <f t="shared" si="18"/>
        <v/>
      </c>
      <c r="H105" s="84"/>
      <c r="I105" s="88" t="str">
        <f t="shared" si="19"/>
        <v/>
      </c>
      <c r="J105" s="84" t="str">
        <f t="shared" si="25"/>
        <v/>
      </c>
      <c r="K105" s="119"/>
      <c r="L105" s="149"/>
      <c r="M105" s="64"/>
      <c r="N105" s="77"/>
      <c r="O105" s="78"/>
      <c r="P105" s="79"/>
      <c r="Q105" s="129"/>
      <c r="R105" s="80" t="str">
        <f t="shared" ref="R105:R122" si="28">IF(C106="","","/")</f>
        <v/>
      </c>
      <c r="S105" s="86"/>
      <c r="T105" s="85" t="str">
        <f t="shared" si="20"/>
        <v/>
      </c>
      <c r="U105" s="86"/>
      <c r="V105" s="158"/>
      <c r="W105" s="83"/>
      <c r="X105" s="84"/>
      <c r="Y105" s="129"/>
      <c r="Z105" s="85" t="str">
        <f t="shared" si="21"/>
        <v/>
      </c>
      <c r="AA105" s="86"/>
      <c r="AB105" s="85" t="str">
        <f t="shared" si="22"/>
        <v/>
      </c>
      <c r="AC105" s="87"/>
      <c r="AD105" s="82"/>
      <c r="AE105" s="37" t="str">
        <f t="shared" si="10"/>
        <v>00011900</v>
      </c>
      <c r="AF105" s="135" t="str">
        <f t="shared" si="11"/>
        <v/>
      </c>
      <c r="AG105" s="135" t="str">
        <f t="shared" si="26"/>
        <v/>
      </c>
      <c r="AH105" s="135" t="str">
        <f t="shared" si="27"/>
        <v/>
      </c>
      <c r="AI105" s="11"/>
      <c r="AJ105" s="11"/>
      <c r="AK105" s="11"/>
    </row>
    <row r="106" spans="1:37" x14ac:dyDescent="0.3">
      <c r="A106" s="11"/>
      <c r="B106" s="2"/>
      <c r="C106" s="56"/>
      <c r="D106" s="58"/>
      <c r="E106" s="165">
        <f t="shared" si="16"/>
        <v>0</v>
      </c>
      <c r="F106" s="128"/>
      <c r="G106" s="72" t="str">
        <f t="shared" ref="G106:G123" si="29">IF(C106="","","/")</f>
        <v/>
      </c>
      <c r="H106" s="84"/>
      <c r="I106" s="72" t="str">
        <f t="shared" ref="I106:I123" si="30">IF(C106="","","/")</f>
        <v/>
      </c>
      <c r="J106" s="84" t="str">
        <f t="shared" si="25"/>
        <v/>
      </c>
      <c r="K106" s="119"/>
      <c r="L106" s="149"/>
      <c r="M106" s="64"/>
      <c r="N106" s="77"/>
      <c r="O106" s="78"/>
      <c r="P106" s="79"/>
      <c r="Q106" s="129"/>
      <c r="R106" s="85" t="str">
        <f t="shared" si="28"/>
        <v/>
      </c>
      <c r="S106" s="86"/>
      <c r="T106" s="80" t="str">
        <f t="shared" ref="T106:T123" si="31">IF(C106="","","/")</f>
        <v/>
      </c>
      <c r="U106" s="86"/>
      <c r="V106" s="158"/>
      <c r="W106" s="83"/>
      <c r="X106" s="84"/>
      <c r="Y106" s="129"/>
      <c r="Z106" s="85" t="str">
        <f t="shared" ref="Z106:Z123" si="32">IF(C106="","","/")</f>
        <v/>
      </c>
      <c r="AA106" s="86"/>
      <c r="AB106" s="85" t="str">
        <f t="shared" ref="AB106:AB123" si="33">IF(C106="","","/")</f>
        <v/>
      </c>
      <c r="AC106" s="87"/>
      <c r="AD106" s="82"/>
      <c r="AE106" s="37" t="str">
        <f t="shared" si="10"/>
        <v>00011900</v>
      </c>
      <c r="AF106" s="135" t="str">
        <f t="shared" si="11"/>
        <v/>
      </c>
      <c r="AG106" s="135" t="str">
        <f t="shared" si="26"/>
        <v/>
      </c>
      <c r="AH106" s="135" t="str">
        <f t="shared" si="27"/>
        <v/>
      </c>
      <c r="AI106" s="11"/>
      <c r="AJ106" s="11"/>
      <c r="AK106" s="11"/>
    </row>
    <row r="107" spans="1:37" x14ac:dyDescent="0.3">
      <c r="A107" s="11"/>
      <c r="B107" s="2"/>
      <c r="C107" s="56"/>
      <c r="D107" s="58"/>
      <c r="E107" s="165">
        <f t="shared" si="16"/>
        <v>0</v>
      </c>
      <c r="F107" s="128"/>
      <c r="G107" s="88" t="str">
        <f t="shared" si="29"/>
        <v/>
      </c>
      <c r="H107" s="84"/>
      <c r="I107" s="88" t="str">
        <f t="shared" si="30"/>
        <v/>
      </c>
      <c r="J107" s="84" t="str">
        <f t="shared" ref="J107:J124" si="34">IF(C107="","",J106)</f>
        <v/>
      </c>
      <c r="K107" s="119"/>
      <c r="L107" s="149"/>
      <c r="M107" s="64"/>
      <c r="N107" s="77"/>
      <c r="O107" s="78"/>
      <c r="P107" s="79"/>
      <c r="Q107" s="129"/>
      <c r="R107" s="80" t="str">
        <f t="shared" si="28"/>
        <v/>
      </c>
      <c r="S107" s="86"/>
      <c r="T107" s="85" t="str">
        <f t="shared" si="31"/>
        <v/>
      </c>
      <c r="U107" s="86"/>
      <c r="V107" s="158"/>
      <c r="W107" s="83"/>
      <c r="X107" s="84"/>
      <c r="Y107" s="129"/>
      <c r="Z107" s="85" t="str">
        <f t="shared" si="32"/>
        <v/>
      </c>
      <c r="AA107" s="86"/>
      <c r="AB107" s="85" t="str">
        <f t="shared" si="33"/>
        <v/>
      </c>
      <c r="AC107" s="87"/>
      <c r="AD107" s="82"/>
      <c r="AE107" s="37" t="str">
        <f t="shared" si="10"/>
        <v>00011900</v>
      </c>
      <c r="AF107" s="135" t="str">
        <f t="shared" si="11"/>
        <v/>
      </c>
      <c r="AG107" s="135" t="str">
        <f t="shared" si="26"/>
        <v/>
      </c>
      <c r="AH107" s="135" t="str">
        <f t="shared" si="27"/>
        <v/>
      </c>
      <c r="AI107" s="11"/>
      <c r="AJ107" s="11"/>
      <c r="AK107" s="11"/>
    </row>
    <row r="108" spans="1:37" x14ac:dyDescent="0.3">
      <c r="A108" s="11"/>
      <c r="B108" s="2"/>
      <c r="C108" s="56"/>
      <c r="D108" s="58"/>
      <c r="E108" s="165">
        <f t="shared" si="16"/>
        <v>0</v>
      </c>
      <c r="F108" s="128"/>
      <c r="G108" s="72" t="str">
        <f t="shared" si="29"/>
        <v/>
      </c>
      <c r="H108" s="84"/>
      <c r="I108" s="72" t="str">
        <f t="shared" si="30"/>
        <v/>
      </c>
      <c r="J108" s="84" t="str">
        <f t="shared" si="34"/>
        <v/>
      </c>
      <c r="K108" s="120"/>
      <c r="L108" s="149"/>
      <c r="M108" s="64"/>
      <c r="N108" s="77"/>
      <c r="O108" s="78"/>
      <c r="P108" s="79"/>
      <c r="Q108" s="129"/>
      <c r="R108" s="85" t="str">
        <f t="shared" si="28"/>
        <v/>
      </c>
      <c r="S108" s="86"/>
      <c r="T108" s="80" t="str">
        <f t="shared" si="31"/>
        <v/>
      </c>
      <c r="U108" s="86"/>
      <c r="V108" s="158"/>
      <c r="W108" s="83"/>
      <c r="X108" s="84"/>
      <c r="Y108" s="131"/>
      <c r="Z108" s="85" t="str">
        <f t="shared" si="32"/>
        <v/>
      </c>
      <c r="AA108" s="81"/>
      <c r="AB108" s="85" t="str">
        <f t="shared" si="33"/>
        <v/>
      </c>
      <c r="AC108" s="74"/>
      <c r="AD108" s="82"/>
      <c r="AE108" s="37" t="str">
        <f t="shared" si="10"/>
        <v>00011900</v>
      </c>
      <c r="AF108" s="135" t="str">
        <f t="shared" si="11"/>
        <v/>
      </c>
      <c r="AG108" s="135" t="str">
        <f t="shared" si="26"/>
        <v/>
      </c>
      <c r="AH108" s="135" t="str">
        <f t="shared" si="27"/>
        <v/>
      </c>
      <c r="AI108" s="11"/>
      <c r="AJ108" s="11"/>
      <c r="AK108" s="11"/>
    </row>
    <row r="109" spans="1:37" x14ac:dyDescent="0.3">
      <c r="A109" s="11"/>
      <c r="B109" s="2"/>
      <c r="C109" s="56"/>
      <c r="D109" s="58"/>
      <c r="E109" s="165">
        <f t="shared" si="16"/>
        <v>0</v>
      </c>
      <c r="F109" s="128"/>
      <c r="G109" s="88" t="str">
        <f t="shared" si="29"/>
        <v/>
      </c>
      <c r="H109" s="84"/>
      <c r="I109" s="88" t="str">
        <f t="shared" si="30"/>
        <v/>
      </c>
      <c r="J109" s="84" t="str">
        <f t="shared" si="34"/>
        <v/>
      </c>
      <c r="K109" s="119"/>
      <c r="L109" s="149"/>
      <c r="M109" s="64"/>
      <c r="N109" s="77"/>
      <c r="O109" s="78"/>
      <c r="P109" s="79"/>
      <c r="Q109" s="129"/>
      <c r="R109" s="80" t="str">
        <f t="shared" si="28"/>
        <v/>
      </c>
      <c r="S109" s="86"/>
      <c r="T109" s="85" t="str">
        <f t="shared" si="31"/>
        <v/>
      </c>
      <c r="U109" s="86"/>
      <c r="V109" s="160"/>
      <c r="W109" s="83"/>
      <c r="X109" s="84"/>
      <c r="Y109" s="131"/>
      <c r="Z109" s="85" t="str">
        <f t="shared" si="32"/>
        <v/>
      </c>
      <c r="AA109" s="81"/>
      <c r="AB109" s="85" t="str">
        <f t="shared" si="33"/>
        <v/>
      </c>
      <c r="AC109" s="74"/>
      <c r="AD109" s="82"/>
      <c r="AE109" s="37" t="str">
        <f t="shared" si="10"/>
        <v>00011900</v>
      </c>
      <c r="AF109" s="135" t="str">
        <f t="shared" si="11"/>
        <v/>
      </c>
      <c r="AG109" s="135" t="str">
        <f t="shared" si="26"/>
        <v/>
      </c>
      <c r="AH109" s="135" t="str">
        <f t="shared" si="27"/>
        <v/>
      </c>
      <c r="AI109" s="11"/>
      <c r="AJ109" s="11"/>
      <c r="AK109" s="11"/>
    </row>
    <row r="110" spans="1:37" x14ac:dyDescent="0.3">
      <c r="A110" s="11"/>
      <c r="B110" s="2"/>
      <c r="C110" s="56"/>
      <c r="D110" s="58"/>
      <c r="E110" s="165">
        <f t="shared" si="16"/>
        <v>0</v>
      </c>
      <c r="F110" s="128"/>
      <c r="G110" s="72" t="str">
        <f t="shared" si="29"/>
        <v/>
      </c>
      <c r="H110" s="84"/>
      <c r="I110" s="72" t="str">
        <f t="shared" si="30"/>
        <v/>
      </c>
      <c r="J110" s="84" t="str">
        <f t="shared" si="34"/>
        <v/>
      </c>
      <c r="K110" s="119"/>
      <c r="L110" s="149"/>
      <c r="M110" s="64"/>
      <c r="N110" s="77"/>
      <c r="O110" s="78"/>
      <c r="P110" s="79"/>
      <c r="Q110" s="129"/>
      <c r="R110" s="85" t="str">
        <f t="shared" si="28"/>
        <v/>
      </c>
      <c r="S110" s="86"/>
      <c r="T110" s="80" t="str">
        <f t="shared" si="31"/>
        <v/>
      </c>
      <c r="U110" s="86"/>
      <c r="V110" s="158"/>
      <c r="W110" s="83"/>
      <c r="X110" s="84"/>
      <c r="Y110" s="131"/>
      <c r="Z110" s="85" t="str">
        <f t="shared" si="32"/>
        <v/>
      </c>
      <c r="AA110" s="81"/>
      <c r="AB110" s="85" t="str">
        <f t="shared" si="33"/>
        <v/>
      </c>
      <c r="AC110" s="74"/>
      <c r="AD110" s="82"/>
      <c r="AE110" s="37" t="str">
        <f t="shared" si="10"/>
        <v>00011900</v>
      </c>
      <c r="AF110" s="135" t="str">
        <f t="shared" si="11"/>
        <v/>
      </c>
      <c r="AG110" s="135" t="str">
        <f t="shared" si="26"/>
        <v/>
      </c>
      <c r="AH110" s="135" t="str">
        <f t="shared" si="27"/>
        <v/>
      </c>
      <c r="AI110" s="11"/>
      <c r="AJ110" s="11"/>
      <c r="AK110" s="11"/>
    </row>
    <row r="111" spans="1:37" x14ac:dyDescent="0.3">
      <c r="A111" s="11"/>
      <c r="B111" s="2"/>
      <c r="C111" s="56"/>
      <c r="D111" s="58"/>
      <c r="E111" s="165">
        <f t="shared" si="16"/>
        <v>0</v>
      </c>
      <c r="F111" s="128"/>
      <c r="G111" s="88" t="str">
        <f t="shared" si="29"/>
        <v/>
      </c>
      <c r="H111" s="84"/>
      <c r="I111" s="88" t="str">
        <f t="shared" si="30"/>
        <v/>
      </c>
      <c r="J111" s="84" t="str">
        <f t="shared" si="34"/>
        <v/>
      </c>
      <c r="K111" s="120"/>
      <c r="L111" s="149"/>
      <c r="M111" s="64"/>
      <c r="N111" s="77"/>
      <c r="O111" s="78"/>
      <c r="P111" s="79"/>
      <c r="Q111" s="129"/>
      <c r="R111" s="80" t="str">
        <f t="shared" si="28"/>
        <v/>
      </c>
      <c r="S111" s="86"/>
      <c r="T111" s="85" t="str">
        <f t="shared" si="31"/>
        <v/>
      </c>
      <c r="U111" s="86"/>
      <c r="V111" s="160"/>
      <c r="W111" s="83"/>
      <c r="X111" s="84"/>
      <c r="Y111" s="131"/>
      <c r="Z111" s="85" t="str">
        <f t="shared" si="32"/>
        <v/>
      </c>
      <c r="AA111" s="81"/>
      <c r="AB111" s="85" t="str">
        <f t="shared" si="33"/>
        <v/>
      </c>
      <c r="AC111" s="92"/>
      <c r="AD111" s="82"/>
      <c r="AE111" s="37" t="str">
        <f t="shared" si="10"/>
        <v>00011900</v>
      </c>
      <c r="AF111" s="135" t="str">
        <f t="shared" si="11"/>
        <v/>
      </c>
      <c r="AG111" s="135" t="str">
        <f t="shared" si="26"/>
        <v/>
      </c>
      <c r="AH111" s="135" t="str">
        <f t="shared" si="27"/>
        <v/>
      </c>
      <c r="AI111" s="11"/>
      <c r="AJ111" s="11"/>
      <c r="AK111" s="11"/>
    </row>
    <row r="112" spans="1:37" x14ac:dyDescent="0.3">
      <c r="A112" s="11"/>
      <c r="B112" s="2"/>
      <c r="C112" s="56"/>
      <c r="D112" s="58"/>
      <c r="E112" s="165">
        <f t="shared" si="16"/>
        <v>0</v>
      </c>
      <c r="F112" s="128"/>
      <c r="G112" s="72" t="str">
        <f t="shared" si="29"/>
        <v/>
      </c>
      <c r="H112" s="84"/>
      <c r="I112" s="72" t="str">
        <f t="shared" si="30"/>
        <v/>
      </c>
      <c r="J112" s="84" t="str">
        <f t="shared" si="34"/>
        <v/>
      </c>
      <c r="K112" s="119"/>
      <c r="L112" s="149"/>
      <c r="M112" s="64"/>
      <c r="N112" s="77"/>
      <c r="O112" s="78"/>
      <c r="P112" s="79"/>
      <c r="Q112" s="129"/>
      <c r="R112" s="85" t="str">
        <f t="shared" si="28"/>
        <v/>
      </c>
      <c r="S112" s="86"/>
      <c r="T112" s="80" t="str">
        <f t="shared" si="31"/>
        <v/>
      </c>
      <c r="U112" s="86"/>
      <c r="V112" s="158"/>
      <c r="W112" s="83"/>
      <c r="X112" s="84"/>
      <c r="Y112" s="131"/>
      <c r="Z112" s="85" t="str">
        <f t="shared" si="32"/>
        <v/>
      </c>
      <c r="AA112" s="81"/>
      <c r="AB112" s="85" t="str">
        <f t="shared" si="33"/>
        <v/>
      </c>
      <c r="AC112" s="87"/>
      <c r="AD112" s="82"/>
      <c r="AE112" s="37" t="str">
        <f t="shared" si="10"/>
        <v>00011900</v>
      </c>
      <c r="AF112" s="135" t="str">
        <f t="shared" si="11"/>
        <v/>
      </c>
      <c r="AG112" s="135" t="str">
        <f t="shared" si="26"/>
        <v/>
      </c>
      <c r="AH112" s="135" t="str">
        <f t="shared" si="27"/>
        <v/>
      </c>
      <c r="AI112" s="11"/>
      <c r="AJ112" s="11"/>
      <c r="AK112" s="11"/>
    </row>
    <row r="113" spans="1:37" x14ac:dyDescent="0.3">
      <c r="A113" s="11"/>
      <c r="B113" s="2"/>
      <c r="C113" s="56"/>
      <c r="D113" s="58"/>
      <c r="E113" s="165">
        <f t="shared" si="16"/>
        <v>0</v>
      </c>
      <c r="F113" s="128"/>
      <c r="G113" s="88" t="str">
        <f t="shared" si="29"/>
        <v/>
      </c>
      <c r="H113" s="73"/>
      <c r="I113" s="88" t="str">
        <f t="shared" si="30"/>
        <v/>
      </c>
      <c r="J113" s="84" t="str">
        <f t="shared" si="34"/>
        <v/>
      </c>
      <c r="K113" s="119"/>
      <c r="L113" s="149"/>
      <c r="M113" s="64"/>
      <c r="N113" s="77"/>
      <c r="O113" s="78"/>
      <c r="P113" s="79"/>
      <c r="Q113" s="129"/>
      <c r="R113" s="80" t="str">
        <f t="shared" si="28"/>
        <v/>
      </c>
      <c r="S113" s="86"/>
      <c r="T113" s="85" t="str">
        <f t="shared" si="31"/>
        <v/>
      </c>
      <c r="U113" s="86"/>
      <c r="V113" s="158"/>
      <c r="W113" s="83"/>
      <c r="X113" s="84"/>
      <c r="Y113" s="131"/>
      <c r="Z113" s="85" t="str">
        <f t="shared" si="32"/>
        <v/>
      </c>
      <c r="AA113" s="81"/>
      <c r="AB113" s="85" t="str">
        <f t="shared" si="33"/>
        <v/>
      </c>
      <c r="AC113" s="74"/>
      <c r="AD113" s="82"/>
      <c r="AE113" s="37" t="str">
        <f t="shared" si="10"/>
        <v>00011900</v>
      </c>
      <c r="AF113" s="135" t="str">
        <f t="shared" si="11"/>
        <v/>
      </c>
      <c r="AG113" s="135" t="str">
        <f t="shared" si="26"/>
        <v/>
      </c>
      <c r="AH113" s="135" t="str">
        <f t="shared" si="27"/>
        <v/>
      </c>
      <c r="AI113" s="11"/>
      <c r="AJ113" s="11"/>
      <c r="AK113" s="11"/>
    </row>
    <row r="114" spans="1:37" x14ac:dyDescent="0.3">
      <c r="A114" s="11"/>
      <c r="B114" s="2"/>
      <c r="C114" s="56"/>
      <c r="D114" s="58"/>
      <c r="E114" s="165">
        <f t="shared" si="16"/>
        <v>0</v>
      </c>
      <c r="F114" s="128"/>
      <c r="G114" s="72" t="str">
        <f t="shared" si="29"/>
        <v/>
      </c>
      <c r="H114" s="84"/>
      <c r="I114" s="72" t="str">
        <f t="shared" si="30"/>
        <v/>
      </c>
      <c r="J114" s="84" t="str">
        <f t="shared" si="34"/>
        <v/>
      </c>
      <c r="K114" s="119"/>
      <c r="L114" s="149"/>
      <c r="M114" s="64"/>
      <c r="N114" s="77"/>
      <c r="O114" s="78"/>
      <c r="P114" s="79"/>
      <c r="Q114" s="129"/>
      <c r="R114" s="85" t="str">
        <f t="shared" si="28"/>
        <v/>
      </c>
      <c r="S114" s="86"/>
      <c r="T114" s="80" t="str">
        <f t="shared" si="31"/>
        <v/>
      </c>
      <c r="U114" s="86"/>
      <c r="V114" s="158"/>
      <c r="W114" s="83"/>
      <c r="X114" s="84"/>
      <c r="Y114" s="131"/>
      <c r="Z114" s="85" t="str">
        <f t="shared" si="32"/>
        <v/>
      </c>
      <c r="AA114" s="81"/>
      <c r="AB114" s="85" t="str">
        <f t="shared" si="33"/>
        <v/>
      </c>
      <c r="AC114" s="74"/>
      <c r="AD114" s="82"/>
      <c r="AE114" s="37" t="str">
        <f t="shared" si="10"/>
        <v>00011900</v>
      </c>
      <c r="AF114" s="135" t="str">
        <f t="shared" si="11"/>
        <v/>
      </c>
      <c r="AG114" s="135" t="str">
        <f t="shared" si="26"/>
        <v/>
      </c>
      <c r="AH114" s="135" t="str">
        <f t="shared" si="27"/>
        <v/>
      </c>
      <c r="AI114" s="11"/>
      <c r="AJ114" s="11"/>
      <c r="AK114" s="11"/>
    </row>
    <row r="115" spans="1:37" x14ac:dyDescent="0.3">
      <c r="A115" s="11"/>
      <c r="B115" s="2"/>
      <c r="C115" s="56"/>
      <c r="D115" s="58"/>
      <c r="E115" s="165">
        <f t="shared" si="16"/>
        <v>0</v>
      </c>
      <c r="F115" s="128"/>
      <c r="G115" s="88" t="str">
        <f t="shared" si="29"/>
        <v/>
      </c>
      <c r="H115" s="84"/>
      <c r="I115" s="88" t="str">
        <f t="shared" si="30"/>
        <v/>
      </c>
      <c r="J115" s="84" t="str">
        <f t="shared" si="34"/>
        <v/>
      </c>
      <c r="K115" s="119"/>
      <c r="L115" s="149"/>
      <c r="M115" s="64"/>
      <c r="N115" s="77"/>
      <c r="O115" s="78"/>
      <c r="P115" s="79"/>
      <c r="Q115" s="129"/>
      <c r="R115" s="80" t="str">
        <f t="shared" si="28"/>
        <v/>
      </c>
      <c r="S115" s="86"/>
      <c r="T115" s="85" t="str">
        <f t="shared" si="31"/>
        <v/>
      </c>
      <c r="U115" s="86"/>
      <c r="V115" s="160"/>
      <c r="W115" s="83"/>
      <c r="X115" s="84"/>
      <c r="Y115" s="130"/>
      <c r="Z115" s="85" t="str">
        <f t="shared" si="32"/>
        <v/>
      </c>
      <c r="AA115" s="81"/>
      <c r="AB115" s="85" t="str">
        <f t="shared" si="33"/>
        <v/>
      </c>
      <c r="AC115" s="74"/>
      <c r="AD115" s="82"/>
      <c r="AE115" s="37" t="str">
        <f t="shared" si="10"/>
        <v>00011900</v>
      </c>
      <c r="AF115" s="135" t="str">
        <f t="shared" si="11"/>
        <v/>
      </c>
      <c r="AG115" s="135" t="str">
        <f t="shared" si="26"/>
        <v/>
      </c>
      <c r="AH115" s="135" t="str">
        <f t="shared" si="27"/>
        <v/>
      </c>
      <c r="AI115" s="11"/>
      <c r="AJ115" s="11"/>
      <c r="AK115" s="11"/>
    </row>
    <row r="116" spans="1:37" x14ac:dyDescent="0.3">
      <c r="A116" s="11"/>
      <c r="B116" s="2"/>
      <c r="C116" s="56"/>
      <c r="D116" s="58"/>
      <c r="E116" s="165">
        <f t="shared" si="16"/>
        <v>0</v>
      </c>
      <c r="F116" s="128"/>
      <c r="G116" s="72" t="str">
        <f t="shared" si="29"/>
        <v/>
      </c>
      <c r="H116" s="84"/>
      <c r="I116" s="72" t="str">
        <f t="shared" si="30"/>
        <v/>
      </c>
      <c r="J116" s="84" t="str">
        <f t="shared" si="34"/>
        <v/>
      </c>
      <c r="K116" s="119"/>
      <c r="L116" s="149"/>
      <c r="M116" s="64"/>
      <c r="N116" s="77"/>
      <c r="O116" s="78"/>
      <c r="P116" s="79"/>
      <c r="Q116" s="129"/>
      <c r="R116" s="85" t="str">
        <f t="shared" si="28"/>
        <v/>
      </c>
      <c r="S116" s="86"/>
      <c r="T116" s="80" t="str">
        <f t="shared" si="31"/>
        <v/>
      </c>
      <c r="U116" s="86"/>
      <c r="V116" s="158"/>
      <c r="W116" s="83"/>
      <c r="X116" s="84"/>
      <c r="Y116" s="129"/>
      <c r="Z116" s="85" t="str">
        <f t="shared" si="32"/>
        <v/>
      </c>
      <c r="AA116" s="81"/>
      <c r="AB116" s="85" t="str">
        <f t="shared" si="33"/>
        <v/>
      </c>
      <c r="AC116" s="74"/>
      <c r="AD116" s="82"/>
      <c r="AE116" s="37" t="str">
        <f t="shared" si="10"/>
        <v>00011900</v>
      </c>
      <c r="AF116" s="135" t="str">
        <f t="shared" si="11"/>
        <v/>
      </c>
      <c r="AG116" s="135" t="str">
        <f t="shared" si="26"/>
        <v/>
      </c>
      <c r="AH116" s="135" t="str">
        <f t="shared" si="27"/>
        <v/>
      </c>
      <c r="AI116" s="11"/>
      <c r="AJ116" s="11"/>
      <c r="AK116" s="11"/>
    </row>
    <row r="117" spans="1:37" x14ac:dyDescent="0.3">
      <c r="A117" s="11"/>
      <c r="B117" s="2"/>
      <c r="C117" s="56"/>
      <c r="D117" s="58"/>
      <c r="E117" s="165">
        <f t="shared" si="16"/>
        <v>0</v>
      </c>
      <c r="F117" s="128"/>
      <c r="G117" s="88" t="str">
        <f t="shared" si="29"/>
        <v/>
      </c>
      <c r="H117" s="84"/>
      <c r="I117" s="88" t="str">
        <f t="shared" si="30"/>
        <v/>
      </c>
      <c r="J117" s="84" t="str">
        <f t="shared" si="34"/>
        <v/>
      </c>
      <c r="K117" s="119"/>
      <c r="L117" s="149"/>
      <c r="M117" s="64"/>
      <c r="N117" s="77"/>
      <c r="O117" s="78"/>
      <c r="P117" s="79"/>
      <c r="Q117" s="129"/>
      <c r="R117" s="80" t="str">
        <f t="shared" si="28"/>
        <v/>
      </c>
      <c r="S117" s="86"/>
      <c r="T117" s="85" t="str">
        <f t="shared" si="31"/>
        <v/>
      </c>
      <c r="U117" s="86"/>
      <c r="V117" s="158"/>
      <c r="W117" s="83"/>
      <c r="X117" s="84"/>
      <c r="Y117" s="131"/>
      <c r="Z117" s="85" t="str">
        <f t="shared" si="32"/>
        <v/>
      </c>
      <c r="AA117" s="81"/>
      <c r="AB117" s="85" t="str">
        <f t="shared" si="33"/>
        <v/>
      </c>
      <c r="AC117" s="74"/>
      <c r="AD117" s="82"/>
      <c r="AE117" s="37" t="str">
        <f t="shared" si="10"/>
        <v>00011900</v>
      </c>
      <c r="AF117" s="135" t="str">
        <f t="shared" si="11"/>
        <v/>
      </c>
      <c r="AG117" s="135" t="str">
        <f t="shared" si="26"/>
        <v/>
      </c>
      <c r="AH117" s="135" t="str">
        <f t="shared" si="27"/>
        <v/>
      </c>
      <c r="AI117" s="11"/>
      <c r="AJ117" s="11"/>
      <c r="AK117" s="11"/>
    </row>
    <row r="118" spans="1:37" x14ac:dyDescent="0.3">
      <c r="A118" s="11"/>
      <c r="B118" s="2"/>
      <c r="C118" s="56"/>
      <c r="D118" s="58"/>
      <c r="E118" s="165">
        <f t="shared" si="16"/>
        <v>0</v>
      </c>
      <c r="F118" s="128"/>
      <c r="G118" s="72" t="str">
        <f t="shared" si="29"/>
        <v/>
      </c>
      <c r="H118" s="84"/>
      <c r="I118" s="72" t="str">
        <f t="shared" si="30"/>
        <v/>
      </c>
      <c r="J118" s="84" t="str">
        <f t="shared" si="34"/>
        <v/>
      </c>
      <c r="K118" s="120"/>
      <c r="L118" s="149"/>
      <c r="M118" s="64"/>
      <c r="N118" s="77"/>
      <c r="O118" s="78"/>
      <c r="P118" s="79"/>
      <c r="Q118" s="129"/>
      <c r="R118" s="85" t="str">
        <f t="shared" si="28"/>
        <v/>
      </c>
      <c r="S118" s="86"/>
      <c r="T118" s="80" t="str">
        <f t="shared" si="31"/>
        <v/>
      </c>
      <c r="U118" s="86"/>
      <c r="V118" s="158"/>
      <c r="W118" s="83"/>
      <c r="X118" s="84"/>
      <c r="Y118" s="131"/>
      <c r="Z118" s="85" t="str">
        <f t="shared" si="32"/>
        <v/>
      </c>
      <c r="AA118" s="81"/>
      <c r="AB118" s="85" t="str">
        <f t="shared" si="33"/>
        <v/>
      </c>
      <c r="AC118" s="74"/>
      <c r="AD118" s="82"/>
      <c r="AE118" s="37" t="str">
        <f t="shared" si="10"/>
        <v>00011900</v>
      </c>
      <c r="AF118" s="135" t="str">
        <f t="shared" si="11"/>
        <v/>
      </c>
      <c r="AG118" s="135" t="str">
        <f t="shared" si="26"/>
        <v/>
      </c>
      <c r="AH118" s="135" t="str">
        <f t="shared" si="27"/>
        <v/>
      </c>
      <c r="AI118" s="11"/>
      <c r="AJ118" s="11"/>
      <c r="AK118" s="11"/>
    </row>
    <row r="119" spans="1:37" x14ac:dyDescent="0.3">
      <c r="A119" s="11"/>
      <c r="B119" s="2"/>
      <c r="C119" s="56"/>
      <c r="D119" s="58"/>
      <c r="E119" s="165">
        <f t="shared" si="16"/>
        <v>0</v>
      </c>
      <c r="F119" s="128"/>
      <c r="G119" s="88" t="str">
        <f t="shared" si="29"/>
        <v/>
      </c>
      <c r="H119" s="84"/>
      <c r="I119" s="88" t="str">
        <f t="shared" si="30"/>
        <v/>
      </c>
      <c r="J119" s="84" t="str">
        <f t="shared" si="34"/>
        <v/>
      </c>
      <c r="K119" s="119"/>
      <c r="L119" s="149"/>
      <c r="M119" s="64"/>
      <c r="N119" s="77"/>
      <c r="O119" s="78"/>
      <c r="P119" s="79"/>
      <c r="Q119" s="129"/>
      <c r="R119" s="80" t="str">
        <f t="shared" si="28"/>
        <v/>
      </c>
      <c r="S119" s="86"/>
      <c r="T119" s="85" t="str">
        <f t="shared" si="31"/>
        <v/>
      </c>
      <c r="U119" s="86"/>
      <c r="V119" s="158"/>
      <c r="W119" s="83"/>
      <c r="X119" s="84"/>
      <c r="Y119" s="131"/>
      <c r="Z119" s="85" t="str">
        <f t="shared" si="32"/>
        <v/>
      </c>
      <c r="AA119" s="81"/>
      <c r="AB119" s="85" t="str">
        <f t="shared" si="33"/>
        <v/>
      </c>
      <c r="AC119" s="74"/>
      <c r="AD119" s="82"/>
      <c r="AE119" s="37" t="str">
        <f t="shared" si="10"/>
        <v>00011900</v>
      </c>
      <c r="AF119" s="135" t="str">
        <f t="shared" si="11"/>
        <v/>
      </c>
      <c r="AG119" s="135" t="str">
        <f t="shared" si="26"/>
        <v/>
      </c>
      <c r="AH119" s="135" t="str">
        <f t="shared" si="27"/>
        <v/>
      </c>
      <c r="AI119" s="11"/>
      <c r="AJ119" s="11"/>
      <c r="AK119" s="11"/>
    </row>
    <row r="120" spans="1:37" x14ac:dyDescent="0.3">
      <c r="A120" s="11"/>
      <c r="B120" s="2"/>
      <c r="C120" s="56"/>
      <c r="D120" s="58"/>
      <c r="E120" s="165">
        <f t="shared" si="16"/>
        <v>0</v>
      </c>
      <c r="F120" s="128"/>
      <c r="G120" s="72" t="str">
        <f t="shared" si="29"/>
        <v/>
      </c>
      <c r="H120" s="84"/>
      <c r="I120" s="72" t="str">
        <f t="shared" si="30"/>
        <v/>
      </c>
      <c r="J120" s="84" t="str">
        <f t="shared" si="34"/>
        <v/>
      </c>
      <c r="K120" s="119"/>
      <c r="L120" s="149"/>
      <c r="M120" s="64"/>
      <c r="N120" s="77"/>
      <c r="O120" s="78"/>
      <c r="P120" s="79"/>
      <c r="Q120" s="129"/>
      <c r="R120" s="85" t="str">
        <f t="shared" si="28"/>
        <v/>
      </c>
      <c r="S120" s="86"/>
      <c r="T120" s="80" t="str">
        <f t="shared" si="31"/>
        <v/>
      </c>
      <c r="U120" s="86"/>
      <c r="V120" s="160"/>
      <c r="W120" s="83"/>
      <c r="X120" s="84"/>
      <c r="Y120" s="131"/>
      <c r="Z120" s="85" t="str">
        <f t="shared" si="32"/>
        <v/>
      </c>
      <c r="AA120" s="81"/>
      <c r="AB120" s="85" t="str">
        <f t="shared" si="33"/>
        <v/>
      </c>
      <c r="AC120" s="74"/>
      <c r="AD120" s="82"/>
      <c r="AE120" s="37" t="str">
        <f t="shared" si="10"/>
        <v>00011900</v>
      </c>
      <c r="AF120" s="135" t="str">
        <f t="shared" si="11"/>
        <v/>
      </c>
      <c r="AG120" s="135" t="str">
        <f t="shared" si="26"/>
        <v/>
      </c>
      <c r="AH120" s="135" t="str">
        <f t="shared" si="27"/>
        <v/>
      </c>
      <c r="AI120" s="11"/>
      <c r="AJ120" s="11"/>
      <c r="AK120" s="11"/>
    </row>
    <row r="121" spans="1:37" x14ac:dyDescent="0.3">
      <c r="A121" s="11"/>
      <c r="B121" s="2"/>
      <c r="C121" s="56"/>
      <c r="D121" s="58"/>
      <c r="E121" s="165">
        <f t="shared" si="16"/>
        <v>0</v>
      </c>
      <c r="F121" s="128"/>
      <c r="G121" s="88" t="str">
        <f t="shared" si="29"/>
        <v/>
      </c>
      <c r="H121" s="84"/>
      <c r="I121" s="88" t="str">
        <f t="shared" si="30"/>
        <v/>
      </c>
      <c r="J121" s="84" t="str">
        <f t="shared" si="34"/>
        <v/>
      </c>
      <c r="K121" s="119"/>
      <c r="L121" s="149"/>
      <c r="M121" s="64"/>
      <c r="N121" s="77"/>
      <c r="O121" s="78"/>
      <c r="P121" s="79"/>
      <c r="Q121" s="129"/>
      <c r="R121" s="80" t="str">
        <f t="shared" si="28"/>
        <v/>
      </c>
      <c r="S121" s="86"/>
      <c r="T121" s="85" t="str">
        <f t="shared" si="31"/>
        <v/>
      </c>
      <c r="U121" s="86"/>
      <c r="V121" s="158"/>
      <c r="W121" s="83"/>
      <c r="X121" s="84"/>
      <c r="Y121" s="131"/>
      <c r="Z121" s="85" t="str">
        <f t="shared" si="32"/>
        <v/>
      </c>
      <c r="AA121" s="81"/>
      <c r="AB121" s="85" t="str">
        <f t="shared" si="33"/>
        <v/>
      </c>
      <c r="AC121" s="74"/>
      <c r="AD121" s="82"/>
      <c r="AE121" s="37" t="str">
        <f t="shared" si="10"/>
        <v>00011900</v>
      </c>
      <c r="AF121" s="135" t="str">
        <f t="shared" si="11"/>
        <v/>
      </c>
      <c r="AG121" s="135" t="str">
        <f t="shared" si="26"/>
        <v/>
      </c>
      <c r="AH121" s="135" t="str">
        <f t="shared" si="27"/>
        <v/>
      </c>
      <c r="AI121" s="11"/>
      <c r="AJ121" s="11"/>
      <c r="AK121" s="11"/>
    </row>
    <row r="122" spans="1:37" x14ac:dyDescent="0.3">
      <c r="A122" s="11"/>
      <c r="B122" s="2"/>
      <c r="C122" s="56"/>
      <c r="D122" s="58"/>
      <c r="E122" s="165">
        <f t="shared" si="16"/>
        <v>0</v>
      </c>
      <c r="F122" s="128"/>
      <c r="G122" s="72" t="str">
        <f t="shared" si="29"/>
        <v/>
      </c>
      <c r="H122" s="84"/>
      <c r="I122" s="72" t="str">
        <f t="shared" si="30"/>
        <v/>
      </c>
      <c r="J122" s="84" t="str">
        <f t="shared" si="34"/>
        <v/>
      </c>
      <c r="K122" s="119"/>
      <c r="L122" s="149"/>
      <c r="M122" s="64"/>
      <c r="N122" s="77"/>
      <c r="O122" s="78"/>
      <c r="P122" s="79"/>
      <c r="Q122" s="129"/>
      <c r="R122" s="85" t="str">
        <f t="shared" si="28"/>
        <v/>
      </c>
      <c r="S122" s="86"/>
      <c r="T122" s="80" t="str">
        <f t="shared" si="31"/>
        <v/>
      </c>
      <c r="U122" s="86"/>
      <c r="V122" s="160"/>
      <c r="W122" s="83"/>
      <c r="X122" s="84"/>
      <c r="Y122" s="131"/>
      <c r="Z122" s="85" t="str">
        <f t="shared" si="32"/>
        <v/>
      </c>
      <c r="AA122" s="81"/>
      <c r="AB122" s="85" t="str">
        <f t="shared" si="33"/>
        <v/>
      </c>
      <c r="AC122" s="74"/>
      <c r="AD122" s="82"/>
      <c r="AE122" s="37" t="str">
        <f t="shared" si="10"/>
        <v>00011900</v>
      </c>
      <c r="AF122" s="135" t="str">
        <f t="shared" si="11"/>
        <v/>
      </c>
      <c r="AG122" s="135" t="str">
        <f t="shared" ref="AG122:AG150" si="35">IF(AF122="","",MID(AE122,3,2))</f>
        <v/>
      </c>
      <c r="AH122" s="135" t="str">
        <f t="shared" ref="AH122:AH150" si="36">IF(AF122="","",RIGHT(AE122, 4))</f>
        <v/>
      </c>
      <c r="AI122" s="11"/>
      <c r="AJ122" s="11"/>
      <c r="AK122" s="11"/>
    </row>
    <row r="123" spans="1:37" x14ac:dyDescent="0.3">
      <c r="A123" s="11"/>
      <c r="B123" s="2"/>
      <c r="C123" s="56"/>
      <c r="D123" s="58"/>
      <c r="E123" s="165">
        <f t="shared" si="16"/>
        <v>0</v>
      </c>
      <c r="F123" s="128"/>
      <c r="G123" s="88" t="str">
        <f t="shared" si="29"/>
        <v/>
      </c>
      <c r="H123" s="84"/>
      <c r="I123" s="88" t="str">
        <f t="shared" si="30"/>
        <v/>
      </c>
      <c r="J123" s="84" t="str">
        <f t="shared" si="34"/>
        <v/>
      </c>
      <c r="K123" s="119"/>
      <c r="L123" s="149"/>
      <c r="M123" s="64"/>
      <c r="N123" s="77"/>
      <c r="O123" s="78"/>
      <c r="P123" s="79"/>
      <c r="Q123" s="129"/>
      <c r="R123" s="80" t="str">
        <f t="shared" ref="R123:R149" si="37">IF(C124="","","/")</f>
        <v/>
      </c>
      <c r="S123" s="86"/>
      <c r="T123" s="85" t="str">
        <f t="shared" si="31"/>
        <v/>
      </c>
      <c r="U123" s="86"/>
      <c r="V123" s="158"/>
      <c r="W123" s="83"/>
      <c r="X123" s="84"/>
      <c r="Y123" s="131"/>
      <c r="Z123" s="85" t="str">
        <f t="shared" si="32"/>
        <v/>
      </c>
      <c r="AA123" s="81"/>
      <c r="AB123" s="85" t="str">
        <f t="shared" si="33"/>
        <v/>
      </c>
      <c r="AC123" s="74"/>
      <c r="AD123" s="90"/>
      <c r="AE123" s="37" t="str">
        <f t="shared" si="10"/>
        <v>00011900</v>
      </c>
      <c r="AF123" s="135" t="str">
        <f t="shared" si="11"/>
        <v/>
      </c>
      <c r="AG123" s="135" t="str">
        <f t="shared" si="35"/>
        <v/>
      </c>
      <c r="AH123" s="135" t="str">
        <f t="shared" si="36"/>
        <v/>
      </c>
      <c r="AI123" s="11"/>
      <c r="AJ123" s="11"/>
      <c r="AK123" s="11"/>
    </row>
    <row r="124" spans="1:37" x14ac:dyDescent="0.3">
      <c r="A124" s="11"/>
      <c r="B124" s="2"/>
      <c r="C124" s="56"/>
      <c r="D124" s="58"/>
      <c r="E124" s="165">
        <f t="shared" si="16"/>
        <v>0</v>
      </c>
      <c r="F124" s="128"/>
      <c r="G124" s="72" t="str">
        <f t="shared" ref="G124:G150" si="38">IF(C124="","","/")</f>
        <v/>
      </c>
      <c r="H124" s="84"/>
      <c r="I124" s="72" t="str">
        <f t="shared" ref="I124:I150" si="39">IF(C124="","","/")</f>
        <v/>
      </c>
      <c r="J124" s="84" t="str">
        <f t="shared" si="34"/>
        <v/>
      </c>
      <c r="K124" s="120"/>
      <c r="L124" s="149"/>
      <c r="M124" s="64"/>
      <c r="N124" s="77"/>
      <c r="O124" s="78"/>
      <c r="P124" s="79"/>
      <c r="Q124" s="129"/>
      <c r="R124" s="85" t="str">
        <f t="shared" si="37"/>
        <v/>
      </c>
      <c r="S124" s="86"/>
      <c r="T124" s="80" t="str">
        <f t="shared" ref="T124:T150" si="40">IF(C124="","","/")</f>
        <v/>
      </c>
      <c r="U124" s="86"/>
      <c r="V124" s="158"/>
      <c r="W124" s="83"/>
      <c r="X124" s="84"/>
      <c r="Y124" s="131"/>
      <c r="Z124" s="85" t="str">
        <f t="shared" ref="Z124:Z150" si="41">IF(C124="","","/")</f>
        <v/>
      </c>
      <c r="AA124" s="81"/>
      <c r="AB124" s="85" t="str">
        <f t="shared" ref="AB124:AB150" si="42">IF(C124="","","/")</f>
        <v/>
      </c>
      <c r="AC124" s="74"/>
      <c r="AD124" s="90"/>
      <c r="AE124" s="37" t="str">
        <f t="shared" ref="AE124:AE150" si="43">TEXT(F124,"ddmmyyyy")</f>
        <v>00011900</v>
      </c>
      <c r="AF124" s="135" t="str">
        <f t="shared" ref="AF124:AF150" si="44">IF(AE124/1000000 &lt;1,"",LEFT(AE124,2))</f>
        <v/>
      </c>
      <c r="AG124" s="135" t="str">
        <f t="shared" si="35"/>
        <v/>
      </c>
      <c r="AH124" s="135" t="str">
        <f t="shared" si="36"/>
        <v/>
      </c>
      <c r="AI124" s="11"/>
      <c r="AJ124" s="11"/>
      <c r="AK124" s="11"/>
    </row>
    <row r="125" spans="1:37" x14ac:dyDescent="0.3">
      <c r="A125" s="11"/>
      <c r="B125" s="2"/>
      <c r="C125" s="56"/>
      <c r="D125" s="58"/>
      <c r="E125" s="165">
        <f t="shared" ref="E125:E307" si="45">K125</f>
        <v>0</v>
      </c>
      <c r="F125" s="128"/>
      <c r="G125" s="88" t="str">
        <f t="shared" si="38"/>
        <v/>
      </c>
      <c r="H125" s="84"/>
      <c r="I125" s="88" t="str">
        <f t="shared" si="39"/>
        <v/>
      </c>
      <c r="J125" s="84" t="str">
        <f t="shared" ref="J125:J150" si="46">IF(C125="","",J124)</f>
        <v/>
      </c>
      <c r="K125" s="119"/>
      <c r="L125" s="149"/>
      <c r="M125" s="64"/>
      <c r="N125" s="77"/>
      <c r="O125" s="78"/>
      <c r="P125" s="79"/>
      <c r="Q125" s="129"/>
      <c r="R125" s="80" t="str">
        <f t="shared" si="37"/>
        <v/>
      </c>
      <c r="S125" s="86"/>
      <c r="T125" s="85" t="str">
        <f t="shared" si="40"/>
        <v/>
      </c>
      <c r="U125" s="86"/>
      <c r="V125" s="158"/>
      <c r="W125" s="83"/>
      <c r="X125" s="84"/>
      <c r="Y125" s="131"/>
      <c r="Z125" s="85" t="str">
        <f t="shared" si="41"/>
        <v/>
      </c>
      <c r="AA125" s="81"/>
      <c r="AB125" s="85" t="str">
        <f t="shared" si="42"/>
        <v/>
      </c>
      <c r="AC125" s="74"/>
      <c r="AD125" s="82"/>
      <c r="AE125" s="37" t="str">
        <f t="shared" si="43"/>
        <v>00011900</v>
      </c>
      <c r="AF125" s="135" t="str">
        <f t="shared" si="44"/>
        <v/>
      </c>
      <c r="AG125" s="135" t="str">
        <f t="shared" si="35"/>
        <v/>
      </c>
      <c r="AH125" s="135" t="str">
        <f t="shared" si="36"/>
        <v/>
      </c>
      <c r="AI125" s="11"/>
      <c r="AJ125" s="11"/>
      <c r="AK125" s="11"/>
    </row>
    <row r="126" spans="1:37" x14ac:dyDescent="0.3">
      <c r="A126" s="11"/>
      <c r="B126" s="2"/>
      <c r="C126" s="56"/>
      <c r="D126" s="58"/>
      <c r="E126" s="165">
        <f t="shared" si="45"/>
        <v>0</v>
      </c>
      <c r="F126" s="128"/>
      <c r="G126" s="72" t="str">
        <f t="shared" si="38"/>
        <v/>
      </c>
      <c r="H126" s="84"/>
      <c r="I126" s="72" t="str">
        <f t="shared" si="39"/>
        <v/>
      </c>
      <c r="J126" s="84" t="str">
        <f t="shared" si="46"/>
        <v/>
      </c>
      <c r="K126" s="119"/>
      <c r="L126" s="149"/>
      <c r="M126" s="64"/>
      <c r="N126" s="77"/>
      <c r="O126" s="78"/>
      <c r="P126" s="79"/>
      <c r="Q126" s="129"/>
      <c r="R126" s="85" t="str">
        <f t="shared" si="37"/>
        <v/>
      </c>
      <c r="S126" s="86"/>
      <c r="T126" s="80" t="str">
        <f t="shared" si="40"/>
        <v/>
      </c>
      <c r="U126" s="86"/>
      <c r="V126" s="158"/>
      <c r="W126" s="83"/>
      <c r="X126" s="84"/>
      <c r="Y126" s="131"/>
      <c r="Z126" s="85" t="str">
        <f t="shared" si="41"/>
        <v/>
      </c>
      <c r="AA126" s="81"/>
      <c r="AB126" s="85" t="str">
        <f t="shared" si="42"/>
        <v/>
      </c>
      <c r="AC126" s="74"/>
      <c r="AD126" s="82"/>
      <c r="AE126" s="37" t="str">
        <f t="shared" si="43"/>
        <v>00011900</v>
      </c>
      <c r="AF126" s="135" t="str">
        <f t="shared" si="44"/>
        <v/>
      </c>
      <c r="AG126" s="135" t="str">
        <f t="shared" si="35"/>
        <v/>
      </c>
      <c r="AH126" s="135" t="str">
        <f t="shared" si="36"/>
        <v/>
      </c>
      <c r="AI126" s="11"/>
      <c r="AJ126" s="11"/>
      <c r="AK126" s="11"/>
    </row>
    <row r="127" spans="1:37" x14ac:dyDescent="0.3">
      <c r="A127" s="11"/>
      <c r="B127" s="2"/>
      <c r="C127" s="56"/>
      <c r="D127" s="58"/>
      <c r="E127" s="165">
        <f t="shared" si="45"/>
        <v>0</v>
      </c>
      <c r="F127" s="128"/>
      <c r="G127" s="88" t="str">
        <f t="shared" si="38"/>
        <v/>
      </c>
      <c r="H127" s="84"/>
      <c r="I127" s="88" t="str">
        <f t="shared" si="39"/>
        <v/>
      </c>
      <c r="J127" s="84" t="str">
        <f t="shared" si="46"/>
        <v/>
      </c>
      <c r="K127" s="119"/>
      <c r="L127" s="149"/>
      <c r="M127" s="64"/>
      <c r="N127" s="77"/>
      <c r="O127" s="78"/>
      <c r="P127" s="79"/>
      <c r="Q127" s="129"/>
      <c r="R127" s="80" t="str">
        <f t="shared" si="37"/>
        <v/>
      </c>
      <c r="S127" s="86"/>
      <c r="T127" s="85" t="str">
        <f t="shared" si="40"/>
        <v/>
      </c>
      <c r="U127" s="86"/>
      <c r="V127" s="160"/>
      <c r="W127" s="83"/>
      <c r="X127" s="84"/>
      <c r="Y127" s="131"/>
      <c r="Z127" s="85" t="str">
        <f t="shared" si="41"/>
        <v/>
      </c>
      <c r="AA127" s="81"/>
      <c r="AB127" s="85" t="str">
        <f t="shared" si="42"/>
        <v/>
      </c>
      <c r="AC127" s="74"/>
      <c r="AD127" s="82"/>
      <c r="AE127" s="37" t="str">
        <f t="shared" si="43"/>
        <v>00011900</v>
      </c>
      <c r="AF127" s="135" t="str">
        <f t="shared" si="44"/>
        <v/>
      </c>
      <c r="AG127" s="135" t="str">
        <f t="shared" si="35"/>
        <v/>
      </c>
      <c r="AH127" s="135" t="str">
        <f t="shared" si="36"/>
        <v/>
      </c>
      <c r="AI127" s="11"/>
      <c r="AJ127" s="11"/>
      <c r="AK127" s="11"/>
    </row>
    <row r="128" spans="1:37" x14ac:dyDescent="0.3">
      <c r="A128" s="11"/>
      <c r="B128" s="2"/>
      <c r="C128" s="56"/>
      <c r="D128" s="58"/>
      <c r="E128" s="165">
        <f t="shared" si="45"/>
        <v>0</v>
      </c>
      <c r="F128" s="128"/>
      <c r="G128" s="72" t="str">
        <f t="shared" si="38"/>
        <v/>
      </c>
      <c r="H128" s="84"/>
      <c r="I128" s="72" t="str">
        <f t="shared" si="39"/>
        <v/>
      </c>
      <c r="J128" s="84" t="str">
        <f t="shared" si="46"/>
        <v/>
      </c>
      <c r="K128" s="119"/>
      <c r="L128" s="149"/>
      <c r="M128" s="64"/>
      <c r="N128" s="77"/>
      <c r="O128" s="78"/>
      <c r="P128" s="79"/>
      <c r="Q128" s="129"/>
      <c r="R128" s="85" t="str">
        <f t="shared" si="37"/>
        <v/>
      </c>
      <c r="S128" s="86"/>
      <c r="T128" s="80" t="str">
        <f t="shared" si="40"/>
        <v/>
      </c>
      <c r="U128" s="86"/>
      <c r="V128" s="158"/>
      <c r="W128" s="83"/>
      <c r="X128" s="84"/>
      <c r="Y128" s="131"/>
      <c r="Z128" s="85" t="str">
        <f t="shared" si="41"/>
        <v/>
      </c>
      <c r="AA128" s="81"/>
      <c r="AB128" s="85" t="str">
        <f t="shared" si="42"/>
        <v/>
      </c>
      <c r="AC128" s="74"/>
      <c r="AD128" s="82"/>
      <c r="AE128" s="37" t="str">
        <f t="shared" si="43"/>
        <v>00011900</v>
      </c>
      <c r="AF128" s="135" t="str">
        <f t="shared" si="44"/>
        <v/>
      </c>
      <c r="AG128" s="135" t="str">
        <f t="shared" si="35"/>
        <v/>
      </c>
      <c r="AH128" s="135" t="str">
        <f t="shared" si="36"/>
        <v/>
      </c>
      <c r="AI128" s="11"/>
      <c r="AJ128" s="11"/>
      <c r="AK128" s="11"/>
    </row>
    <row r="129" spans="1:37" x14ac:dyDescent="0.3">
      <c r="A129" s="11"/>
      <c r="B129" s="2"/>
      <c r="C129" s="56"/>
      <c r="D129" s="58"/>
      <c r="E129" s="165">
        <f t="shared" si="45"/>
        <v>0</v>
      </c>
      <c r="F129" s="128"/>
      <c r="G129" s="88" t="str">
        <f t="shared" si="38"/>
        <v/>
      </c>
      <c r="H129" s="84"/>
      <c r="I129" s="88" t="str">
        <f t="shared" si="39"/>
        <v/>
      </c>
      <c r="J129" s="84" t="str">
        <f t="shared" si="46"/>
        <v/>
      </c>
      <c r="K129" s="119"/>
      <c r="L129" s="149"/>
      <c r="M129" s="64"/>
      <c r="N129" s="77"/>
      <c r="O129" s="78"/>
      <c r="P129" s="79"/>
      <c r="Q129" s="129"/>
      <c r="R129" s="80" t="str">
        <f t="shared" si="37"/>
        <v/>
      </c>
      <c r="S129" s="86"/>
      <c r="T129" s="85" t="str">
        <f t="shared" si="40"/>
        <v/>
      </c>
      <c r="U129" s="86"/>
      <c r="V129" s="158"/>
      <c r="W129" s="83"/>
      <c r="X129" s="84"/>
      <c r="Y129" s="131"/>
      <c r="Z129" s="85" t="str">
        <f t="shared" si="41"/>
        <v/>
      </c>
      <c r="AA129" s="81"/>
      <c r="AB129" s="85" t="str">
        <f t="shared" si="42"/>
        <v/>
      </c>
      <c r="AC129" s="74"/>
      <c r="AD129" s="82"/>
      <c r="AE129" s="37" t="str">
        <f t="shared" si="43"/>
        <v>00011900</v>
      </c>
      <c r="AF129" s="135" t="str">
        <f t="shared" si="44"/>
        <v/>
      </c>
      <c r="AG129" s="135" t="str">
        <f t="shared" si="35"/>
        <v/>
      </c>
      <c r="AH129" s="135" t="str">
        <f t="shared" si="36"/>
        <v/>
      </c>
      <c r="AI129" s="11"/>
      <c r="AJ129" s="11"/>
      <c r="AK129" s="11"/>
    </row>
    <row r="130" spans="1:37" x14ac:dyDescent="0.3">
      <c r="A130" s="11"/>
      <c r="B130" s="2"/>
      <c r="C130" s="56"/>
      <c r="D130" s="58"/>
      <c r="E130" s="165">
        <f t="shared" si="45"/>
        <v>0</v>
      </c>
      <c r="F130" s="128"/>
      <c r="G130" s="72" t="str">
        <f t="shared" si="38"/>
        <v/>
      </c>
      <c r="H130" s="84"/>
      <c r="I130" s="72" t="str">
        <f t="shared" si="39"/>
        <v/>
      </c>
      <c r="J130" s="84" t="str">
        <f t="shared" si="46"/>
        <v/>
      </c>
      <c r="K130" s="119"/>
      <c r="L130" s="149"/>
      <c r="M130" s="64"/>
      <c r="N130" s="77"/>
      <c r="O130" s="78"/>
      <c r="P130" s="79"/>
      <c r="Q130" s="129"/>
      <c r="R130" s="85" t="str">
        <f t="shared" si="37"/>
        <v/>
      </c>
      <c r="S130" s="86"/>
      <c r="T130" s="80" t="str">
        <f t="shared" si="40"/>
        <v/>
      </c>
      <c r="U130" s="86"/>
      <c r="V130" s="158"/>
      <c r="W130" s="83"/>
      <c r="X130" s="84"/>
      <c r="Y130" s="131"/>
      <c r="Z130" s="85" t="str">
        <f t="shared" si="41"/>
        <v/>
      </c>
      <c r="AA130" s="81"/>
      <c r="AB130" s="85" t="str">
        <f t="shared" si="42"/>
        <v/>
      </c>
      <c r="AC130" s="74"/>
      <c r="AD130" s="82"/>
      <c r="AE130" s="37" t="str">
        <f t="shared" si="43"/>
        <v>00011900</v>
      </c>
      <c r="AF130" s="135" t="str">
        <f t="shared" si="44"/>
        <v/>
      </c>
      <c r="AG130" s="135" t="str">
        <f t="shared" si="35"/>
        <v/>
      </c>
      <c r="AH130" s="135" t="str">
        <f t="shared" si="36"/>
        <v/>
      </c>
      <c r="AI130" s="11"/>
      <c r="AJ130" s="11"/>
      <c r="AK130" s="11"/>
    </row>
    <row r="131" spans="1:37" x14ac:dyDescent="0.3">
      <c r="A131" s="11"/>
      <c r="B131" s="2"/>
      <c r="C131" s="56"/>
      <c r="D131" s="58"/>
      <c r="E131" s="165">
        <f t="shared" si="45"/>
        <v>0</v>
      </c>
      <c r="F131" s="128"/>
      <c r="G131" s="88" t="str">
        <f t="shared" si="38"/>
        <v/>
      </c>
      <c r="H131" s="84"/>
      <c r="I131" s="88" t="str">
        <f t="shared" si="39"/>
        <v/>
      </c>
      <c r="J131" s="84" t="str">
        <f t="shared" si="46"/>
        <v/>
      </c>
      <c r="K131" s="119"/>
      <c r="L131" s="149"/>
      <c r="M131" s="64"/>
      <c r="N131" s="77"/>
      <c r="O131" s="78"/>
      <c r="P131" s="79"/>
      <c r="Q131" s="129"/>
      <c r="R131" s="80" t="str">
        <f t="shared" si="37"/>
        <v/>
      </c>
      <c r="S131" s="86"/>
      <c r="T131" s="85" t="str">
        <f t="shared" si="40"/>
        <v/>
      </c>
      <c r="U131" s="86"/>
      <c r="V131" s="158"/>
      <c r="W131" s="83"/>
      <c r="X131" s="84"/>
      <c r="Y131" s="131"/>
      <c r="Z131" s="85" t="str">
        <f t="shared" si="41"/>
        <v/>
      </c>
      <c r="AA131" s="81"/>
      <c r="AB131" s="85" t="str">
        <f t="shared" si="42"/>
        <v/>
      </c>
      <c r="AC131" s="74"/>
      <c r="AD131" s="82"/>
      <c r="AE131" s="37" t="str">
        <f t="shared" si="43"/>
        <v>00011900</v>
      </c>
      <c r="AF131" s="135" t="str">
        <f t="shared" si="44"/>
        <v/>
      </c>
      <c r="AG131" s="135" t="str">
        <f t="shared" si="35"/>
        <v/>
      </c>
      <c r="AH131" s="135" t="str">
        <f t="shared" si="36"/>
        <v/>
      </c>
      <c r="AI131" s="11"/>
      <c r="AJ131" s="11"/>
      <c r="AK131" s="11"/>
    </row>
    <row r="132" spans="1:37" x14ac:dyDescent="0.3">
      <c r="A132" s="11"/>
      <c r="B132" s="2"/>
      <c r="C132" s="56"/>
      <c r="D132" s="58"/>
      <c r="E132" s="165">
        <f t="shared" si="45"/>
        <v>0</v>
      </c>
      <c r="F132" s="128"/>
      <c r="G132" s="72" t="str">
        <f t="shared" si="38"/>
        <v/>
      </c>
      <c r="H132" s="84"/>
      <c r="I132" s="72" t="str">
        <f t="shared" si="39"/>
        <v/>
      </c>
      <c r="J132" s="84" t="str">
        <f t="shared" si="46"/>
        <v/>
      </c>
      <c r="K132" s="119"/>
      <c r="L132" s="149"/>
      <c r="M132" s="64"/>
      <c r="N132" s="77"/>
      <c r="O132" s="78"/>
      <c r="P132" s="79"/>
      <c r="Q132" s="129"/>
      <c r="R132" s="85" t="str">
        <f t="shared" si="37"/>
        <v/>
      </c>
      <c r="S132" s="86"/>
      <c r="T132" s="80" t="str">
        <f t="shared" si="40"/>
        <v/>
      </c>
      <c r="U132" s="86"/>
      <c r="V132" s="158"/>
      <c r="W132" s="83"/>
      <c r="X132" s="84"/>
      <c r="Y132" s="131"/>
      <c r="Z132" s="85" t="str">
        <f t="shared" si="41"/>
        <v/>
      </c>
      <c r="AA132" s="81"/>
      <c r="AB132" s="85" t="str">
        <f t="shared" si="42"/>
        <v/>
      </c>
      <c r="AC132" s="74"/>
      <c r="AD132" s="82"/>
      <c r="AE132" s="37" t="str">
        <f t="shared" si="43"/>
        <v>00011900</v>
      </c>
      <c r="AF132" s="135" t="str">
        <f t="shared" si="44"/>
        <v/>
      </c>
      <c r="AG132" s="135" t="str">
        <f t="shared" si="35"/>
        <v/>
      </c>
      <c r="AH132" s="135" t="str">
        <f t="shared" si="36"/>
        <v/>
      </c>
      <c r="AI132" s="11"/>
      <c r="AJ132" s="11"/>
      <c r="AK132" s="11"/>
    </row>
    <row r="133" spans="1:37" x14ac:dyDescent="0.3">
      <c r="A133" s="11"/>
      <c r="B133" s="2"/>
      <c r="C133" s="56"/>
      <c r="D133" s="58"/>
      <c r="E133" s="165">
        <f t="shared" si="45"/>
        <v>0</v>
      </c>
      <c r="F133" s="128"/>
      <c r="G133" s="88" t="str">
        <f t="shared" si="38"/>
        <v/>
      </c>
      <c r="H133" s="84"/>
      <c r="I133" s="88" t="str">
        <f t="shared" si="39"/>
        <v/>
      </c>
      <c r="J133" s="84" t="str">
        <f t="shared" si="46"/>
        <v/>
      </c>
      <c r="K133" s="119"/>
      <c r="L133" s="149"/>
      <c r="M133" s="64"/>
      <c r="N133" s="77"/>
      <c r="O133" s="78"/>
      <c r="P133" s="79"/>
      <c r="Q133" s="129"/>
      <c r="R133" s="80" t="str">
        <f t="shared" si="37"/>
        <v/>
      </c>
      <c r="S133" s="86"/>
      <c r="T133" s="85" t="str">
        <f t="shared" si="40"/>
        <v/>
      </c>
      <c r="U133" s="86"/>
      <c r="V133" s="158"/>
      <c r="W133" s="83"/>
      <c r="X133" s="84"/>
      <c r="Y133" s="131"/>
      <c r="Z133" s="85" t="str">
        <f t="shared" si="41"/>
        <v/>
      </c>
      <c r="AA133" s="81"/>
      <c r="AB133" s="85" t="str">
        <f t="shared" si="42"/>
        <v/>
      </c>
      <c r="AC133" s="74"/>
      <c r="AD133" s="82"/>
      <c r="AE133" s="37" t="str">
        <f t="shared" si="43"/>
        <v>00011900</v>
      </c>
      <c r="AF133" s="135" t="str">
        <f t="shared" si="44"/>
        <v/>
      </c>
      <c r="AG133" s="135" t="str">
        <f t="shared" si="35"/>
        <v/>
      </c>
      <c r="AH133" s="135" t="str">
        <f t="shared" si="36"/>
        <v/>
      </c>
      <c r="AI133" s="11"/>
      <c r="AJ133" s="11"/>
      <c r="AK133" s="11"/>
    </row>
    <row r="134" spans="1:37" x14ac:dyDescent="0.3">
      <c r="A134" s="11"/>
      <c r="B134" s="2"/>
      <c r="C134" s="56"/>
      <c r="D134" s="58"/>
      <c r="E134" s="165">
        <f t="shared" si="45"/>
        <v>0</v>
      </c>
      <c r="F134" s="128"/>
      <c r="G134" s="72" t="str">
        <f t="shared" si="38"/>
        <v/>
      </c>
      <c r="H134" s="73"/>
      <c r="I134" s="72" t="str">
        <f t="shared" si="39"/>
        <v/>
      </c>
      <c r="J134" s="84" t="str">
        <f t="shared" si="46"/>
        <v/>
      </c>
      <c r="K134" s="119"/>
      <c r="L134" s="149"/>
      <c r="M134" s="64"/>
      <c r="N134" s="77"/>
      <c r="O134" s="78"/>
      <c r="P134" s="79"/>
      <c r="Q134" s="129"/>
      <c r="R134" s="85" t="str">
        <f t="shared" si="37"/>
        <v/>
      </c>
      <c r="S134" s="86"/>
      <c r="T134" s="80" t="str">
        <f t="shared" si="40"/>
        <v/>
      </c>
      <c r="U134" s="86"/>
      <c r="V134" s="158"/>
      <c r="W134" s="83"/>
      <c r="X134" s="84"/>
      <c r="Y134" s="131"/>
      <c r="Z134" s="85" t="str">
        <f t="shared" si="41"/>
        <v/>
      </c>
      <c r="AA134" s="81"/>
      <c r="AB134" s="85" t="str">
        <f t="shared" si="42"/>
        <v/>
      </c>
      <c r="AC134" s="74"/>
      <c r="AD134" s="82"/>
      <c r="AE134" s="37" t="str">
        <f t="shared" si="43"/>
        <v>00011900</v>
      </c>
      <c r="AF134" s="135" t="str">
        <f t="shared" si="44"/>
        <v/>
      </c>
      <c r="AG134" s="135" t="str">
        <f t="shared" si="35"/>
        <v/>
      </c>
      <c r="AH134" s="135" t="str">
        <f t="shared" si="36"/>
        <v/>
      </c>
      <c r="AI134" s="11"/>
      <c r="AJ134" s="11"/>
      <c r="AK134" s="11"/>
    </row>
    <row r="135" spans="1:37" x14ac:dyDescent="0.3">
      <c r="A135" s="11"/>
      <c r="B135" s="2"/>
      <c r="C135" s="56"/>
      <c r="D135" s="58"/>
      <c r="E135" s="165">
        <f t="shared" si="45"/>
        <v>0</v>
      </c>
      <c r="F135" s="128"/>
      <c r="G135" s="88" t="str">
        <f t="shared" si="38"/>
        <v/>
      </c>
      <c r="H135" s="73"/>
      <c r="I135" s="88" t="str">
        <f t="shared" si="39"/>
        <v/>
      </c>
      <c r="J135" s="84" t="str">
        <f t="shared" si="46"/>
        <v/>
      </c>
      <c r="K135" s="119"/>
      <c r="L135" s="149"/>
      <c r="M135" s="64"/>
      <c r="N135" s="77"/>
      <c r="O135" s="78"/>
      <c r="P135" s="79"/>
      <c r="Q135" s="130"/>
      <c r="R135" s="80" t="str">
        <f t="shared" si="37"/>
        <v/>
      </c>
      <c r="S135" s="86"/>
      <c r="T135" s="85" t="str">
        <f t="shared" si="40"/>
        <v/>
      </c>
      <c r="U135" s="86"/>
      <c r="V135" s="160"/>
      <c r="W135" s="83"/>
      <c r="X135" s="84"/>
      <c r="Y135" s="131"/>
      <c r="Z135" s="85" t="str">
        <f t="shared" si="41"/>
        <v/>
      </c>
      <c r="AA135" s="81"/>
      <c r="AB135" s="85" t="str">
        <f t="shared" si="42"/>
        <v/>
      </c>
      <c r="AC135" s="74"/>
      <c r="AD135" s="82"/>
      <c r="AE135" s="37" t="str">
        <f t="shared" si="43"/>
        <v>00011900</v>
      </c>
      <c r="AF135" s="135" t="str">
        <f t="shared" si="44"/>
        <v/>
      </c>
      <c r="AG135" s="135" t="str">
        <f t="shared" si="35"/>
        <v/>
      </c>
      <c r="AH135" s="135" t="str">
        <f t="shared" si="36"/>
        <v/>
      </c>
      <c r="AI135" s="11"/>
      <c r="AJ135" s="11"/>
      <c r="AK135" s="11"/>
    </row>
    <row r="136" spans="1:37" x14ac:dyDescent="0.3">
      <c r="A136" s="11"/>
      <c r="B136" s="2"/>
      <c r="C136" s="56"/>
      <c r="D136" s="58"/>
      <c r="E136" s="165">
        <f t="shared" si="45"/>
        <v>0</v>
      </c>
      <c r="F136" s="128"/>
      <c r="G136" s="72" t="str">
        <f t="shared" si="38"/>
        <v/>
      </c>
      <c r="H136" s="73"/>
      <c r="I136" s="72" t="str">
        <f t="shared" si="39"/>
        <v/>
      </c>
      <c r="J136" s="84" t="str">
        <f t="shared" si="46"/>
        <v/>
      </c>
      <c r="K136" s="119"/>
      <c r="L136" s="149"/>
      <c r="M136" s="64"/>
      <c r="N136" s="77"/>
      <c r="O136" s="78"/>
      <c r="P136" s="79"/>
      <c r="Q136" s="129"/>
      <c r="R136" s="85" t="str">
        <f t="shared" si="37"/>
        <v/>
      </c>
      <c r="S136" s="81"/>
      <c r="T136" s="80" t="str">
        <f t="shared" si="40"/>
        <v/>
      </c>
      <c r="U136" s="81"/>
      <c r="V136" s="158"/>
      <c r="W136" s="83"/>
      <c r="X136" s="84"/>
      <c r="Y136" s="131"/>
      <c r="Z136" s="85" t="str">
        <f t="shared" si="41"/>
        <v/>
      </c>
      <c r="AA136" s="81"/>
      <c r="AB136" s="85" t="str">
        <f t="shared" si="42"/>
        <v/>
      </c>
      <c r="AC136" s="74"/>
      <c r="AD136" s="82"/>
      <c r="AE136" s="37" t="str">
        <f t="shared" si="43"/>
        <v>00011900</v>
      </c>
      <c r="AF136" s="135" t="str">
        <f t="shared" si="44"/>
        <v/>
      </c>
      <c r="AG136" s="135" t="str">
        <f t="shared" si="35"/>
        <v/>
      </c>
      <c r="AH136" s="135" t="str">
        <f t="shared" si="36"/>
        <v/>
      </c>
      <c r="AI136" s="11"/>
      <c r="AJ136" s="11"/>
      <c r="AK136" s="11"/>
    </row>
    <row r="137" spans="1:37" x14ac:dyDescent="0.3">
      <c r="A137" s="11"/>
      <c r="B137" s="2"/>
      <c r="C137" s="56"/>
      <c r="D137" s="58"/>
      <c r="E137" s="165">
        <f t="shared" si="45"/>
        <v>0</v>
      </c>
      <c r="F137" s="128"/>
      <c r="G137" s="88" t="str">
        <f t="shared" si="38"/>
        <v/>
      </c>
      <c r="H137" s="73"/>
      <c r="I137" s="88" t="str">
        <f t="shared" si="39"/>
        <v/>
      </c>
      <c r="J137" s="84" t="str">
        <f t="shared" si="46"/>
        <v/>
      </c>
      <c r="K137" s="119"/>
      <c r="L137" s="149"/>
      <c r="M137" s="64"/>
      <c r="N137" s="77"/>
      <c r="O137" s="78"/>
      <c r="P137" s="79"/>
      <c r="Q137" s="131"/>
      <c r="R137" s="80" t="str">
        <f t="shared" si="37"/>
        <v/>
      </c>
      <c r="S137" s="81"/>
      <c r="T137" s="85" t="str">
        <f t="shared" si="40"/>
        <v/>
      </c>
      <c r="U137" s="81"/>
      <c r="V137" s="158"/>
      <c r="W137" s="83"/>
      <c r="X137" s="84"/>
      <c r="Y137" s="131"/>
      <c r="Z137" s="85" t="str">
        <f t="shared" si="41"/>
        <v/>
      </c>
      <c r="AA137" s="81"/>
      <c r="AB137" s="85" t="str">
        <f t="shared" si="42"/>
        <v/>
      </c>
      <c r="AC137" s="74"/>
      <c r="AD137" s="82"/>
      <c r="AE137" s="37" t="str">
        <f t="shared" si="43"/>
        <v>00011900</v>
      </c>
      <c r="AF137" s="135" t="str">
        <f t="shared" si="44"/>
        <v/>
      </c>
      <c r="AG137" s="135" t="str">
        <f t="shared" si="35"/>
        <v/>
      </c>
      <c r="AH137" s="135" t="str">
        <f t="shared" si="36"/>
        <v/>
      </c>
      <c r="AI137" s="11"/>
      <c r="AJ137" s="11"/>
      <c r="AK137" s="11"/>
    </row>
    <row r="138" spans="1:37" x14ac:dyDescent="0.3">
      <c r="A138" s="11"/>
      <c r="B138" s="2"/>
      <c r="C138" s="56"/>
      <c r="D138" s="58"/>
      <c r="E138" s="165">
        <f t="shared" si="45"/>
        <v>0</v>
      </c>
      <c r="F138" s="128"/>
      <c r="G138" s="72" t="str">
        <f t="shared" si="38"/>
        <v/>
      </c>
      <c r="H138" s="73"/>
      <c r="I138" s="72" t="str">
        <f t="shared" si="39"/>
        <v/>
      </c>
      <c r="J138" s="84" t="str">
        <f t="shared" si="46"/>
        <v/>
      </c>
      <c r="K138" s="119"/>
      <c r="L138" s="149"/>
      <c r="M138" s="64"/>
      <c r="N138" s="77"/>
      <c r="O138" s="78"/>
      <c r="P138" s="79"/>
      <c r="Q138" s="131"/>
      <c r="R138" s="85" t="str">
        <f t="shared" si="37"/>
        <v/>
      </c>
      <c r="S138" s="81"/>
      <c r="T138" s="80" t="str">
        <f t="shared" si="40"/>
        <v/>
      </c>
      <c r="U138" s="81"/>
      <c r="V138" s="158"/>
      <c r="W138" s="83"/>
      <c r="X138" s="84"/>
      <c r="Y138" s="131"/>
      <c r="Z138" s="85" t="str">
        <f t="shared" si="41"/>
        <v/>
      </c>
      <c r="AA138" s="81"/>
      <c r="AB138" s="85" t="str">
        <f t="shared" si="42"/>
        <v/>
      </c>
      <c r="AC138" s="74"/>
      <c r="AD138" s="82"/>
      <c r="AE138" s="37" t="str">
        <f t="shared" si="43"/>
        <v>00011900</v>
      </c>
      <c r="AF138" s="135" t="str">
        <f t="shared" si="44"/>
        <v/>
      </c>
      <c r="AG138" s="135" t="str">
        <f t="shared" si="35"/>
        <v/>
      </c>
      <c r="AH138" s="135" t="str">
        <f t="shared" si="36"/>
        <v/>
      </c>
      <c r="AI138" s="11"/>
      <c r="AJ138" s="11"/>
      <c r="AK138" s="11"/>
    </row>
    <row r="139" spans="1:37" x14ac:dyDescent="0.3">
      <c r="A139" s="11"/>
      <c r="B139" s="2"/>
      <c r="C139" s="56"/>
      <c r="D139" s="58"/>
      <c r="E139" s="165">
        <f t="shared" si="45"/>
        <v>0</v>
      </c>
      <c r="F139" s="128"/>
      <c r="G139" s="88" t="str">
        <f t="shared" si="38"/>
        <v/>
      </c>
      <c r="H139" s="73"/>
      <c r="I139" s="88" t="str">
        <f t="shared" si="39"/>
        <v/>
      </c>
      <c r="J139" s="84" t="str">
        <f t="shared" si="46"/>
        <v/>
      </c>
      <c r="K139" s="119"/>
      <c r="L139" s="149"/>
      <c r="M139" s="64"/>
      <c r="N139" s="77"/>
      <c r="O139" s="78"/>
      <c r="P139" s="79"/>
      <c r="Q139" s="131"/>
      <c r="R139" s="80" t="str">
        <f t="shared" si="37"/>
        <v/>
      </c>
      <c r="S139" s="81"/>
      <c r="T139" s="85" t="str">
        <f t="shared" si="40"/>
        <v/>
      </c>
      <c r="U139" s="81"/>
      <c r="V139" s="158"/>
      <c r="W139" s="83"/>
      <c r="X139" s="84"/>
      <c r="Y139" s="131"/>
      <c r="Z139" s="85" t="str">
        <f t="shared" si="41"/>
        <v/>
      </c>
      <c r="AA139" s="81"/>
      <c r="AB139" s="85" t="str">
        <f t="shared" si="42"/>
        <v/>
      </c>
      <c r="AC139" s="87"/>
      <c r="AD139" s="82"/>
      <c r="AE139" s="37" t="str">
        <f t="shared" si="43"/>
        <v>00011900</v>
      </c>
      <c r="AF139" s="135" t="str">
        <f t="shared" si="44"/>
        <v/>
      </c>
      <c r="AG139" s="135" t="str">
        <f t="shared" si="35"/>
        <v/>
      </c>
      <c r="AH139" s="135" t="str">
        <f t="shared" si="36"/>
        <v/>
      </c>
      <c r="AI139" s="11"/>
      <c r="AJ139" s="11"/>
      <c r="AK139" s="11"/>
    </row>
    <row r="140" spans="1:37" x14ac:dyDescent="0.3">
      <c r="A140" s="11"/>
      <c r="B140" s="2"/>
      <c r="C140" s="56"/>
      <c r="D140" s="58"/>
      <c r="E140" s="165">
        <f t="shared" si="45"/>
        <v>0</v>
      </c>
      <c r="F140" s="128"/>
      <c r="G140" s="72" t="str">
        <f t="shared" si="38"/>
        <v/>
      </c>
      <c r="H140" s="73"/>
      <c r="I140" s="72" t="str">
        <f t="shared" si="39"/>
        <v/>
      </c>
      <c r="J140" s="84" t="str">
        <f t="shared" si="46"/>
        <v/>
      </c>
      <c r="K140" s="119"/>
      <c r="L140" s="149"/>
      <c r="M140" s="64"/>
      <c r="N140" s="77"/>
      <c r="O140" s="78"/>
      <c r="P140" s="79"/>
      <c r="Q140" s="131"/>
      <c r="R140" s="85" t="str">
        <f t="shared" si="37"/>
        <v/>
      </c>
      <c r="S140" s="81"/>
      <c r="T140" s="80" t="str">
        <f t="shared" si="40"/>
        <v/>
      </c>
      <c r="U140" s="81"/>
      <c r="V140" s="158"/>
      <c r="W140" s="83"/>
      <c r="X140" s="84"/>
      <c r="Y140" s="131"/>
      <c r="Z140" s="85" t="str">
        <f t="shared" si="41"/>
        <v/>
      </c>
      <c r="AA140" s="81"/>
      <c r="AB140" s="85" t="str">
        <f t="shared" si="42"/>
        <v/>
      </c>
      <c r="AC140" s="74"/>
      <c r="AD140" s="82"/>
      <c r="AE140" s="37" t="str">
        <f t="shared" si="43"/>
        <v>00011900</v>
      </c>
      <c r="AF140" s="135" t="str">
        <f t="shared" si="44"/>
        <v/>
      </c>
      <c r="AG140" s="135" t="str">
        <f t="shared" si="35"/>
        <v/>
      </c>
      <c r="AH140" s="135" t="str">
        <f t="shared" si="36"/>
        <v/>
      </c>
      <c r="AI140" s="11"/>
      <c r="AJ140" s="11"/>
      <c r="AK140" s="11"/>
    </row>
    <row r="141" spans="1:37" x14ac:dyDescent="0.3">
      <c r="A141" s="11"/>
      <c r="B141" s="2"/>
      <c r="C141" s="56"/>
      <c r="D141" s="58"/>
      <c r="E141" s="165">
        <f t="shared" si="45"/>
        <v>0</v>
      </c>
      <c r="F141" s="128"/>
      <c r="G141" s="88" t="str">
        <f t="shared" si="38"/>
        <v/>
      </c>
      <c r="H141" s="73"/>
      <c r="I141" s="88" t="str">
        <f t="shared" si="39"/>
        <v/>
      </c>
      <c r="J141" s="84" t="str">
        <f t="shared" si="46"/>
        <v/>
      </c>
      <c r="K141" s="119"/>
      <c r="L141" s="149"/>
      <c r="M141" s="64"/>
      <c r="N141" s="77"/>
      <c r="O141" s="78"/>
      <c r="P141" s="79"/>
      <c r="Q141" s="131"/>
      <c r="R141" s="80" t="str">
        <f t="shared" si="37"/>
        <v/>
      </c>
      <c r="S141" s="81"/>
      <c r="T141" s="85" t="str">
        <f t="shared" si="40"/>
        <v/>
      </c>
      <c r="U141" s="81"/>
      <c r="V141" s="158"/>
      <c r="W141" s="83"/>
      <c r="X141" s="84"/>
      <c r="Y141" s="131"/>
      <c r="Z141" s="85" t="str">
        <f t="shared" si="41"/>
        <v/>
      </c>
      <c r="AA141" s="81"/>
      <c r="AB141" s="85" t="str">
        <f t="shared" si="42"/>
        <v/>
      </c>
      <c r="AC141" s="74"/>
      <c r="AD141" s="82"/>
      <c r="AE141" s="37" t="str">
        <f t="shared" si="43"/>
        <v>00011900</v>
      </c>
      <c r="AF141" s="135" t="str">
        <f t="shared" si="44"/>
        <v/>
      </c>
      <c r="AG141" s="135" t="str">
        <f t="shared" si="35"/>
        <v/>
      </c>
      <c r="AH141" s="135" t="str">
        <f t="shared" si="36"/>
        <v/>
      </c>
      <c r="AI141" s="11"/>
      <c r="AJ141" s="11"/>
      <c r="AK141" s="11"/>
    </row>
    <row r="142" spans="1:37" x14ac:dyDescent="0.3">
      <c r="A142" s="11"/>
      <c r="B142" s="2"/>
      <c r="C142" s="56"/>
      <c r="D142" s="58"/>
      <c r="E142" s="165">
        <f t="shared" si="45"/>
        <v>0</v>
      </c>
      <c r="F142" s="128"/>
      <c r="G142" s="72" t="str">
        <f t="shared" si="38"/>
        <v/>
      </c>
      <c r="H142" s="73"/>
      <c r="I142" s="72" t="str">
        <f t="shared" si="39"/>
        <v/>
      </c>
      <c r="J142" s="84" t="str">
        <f t="shared" si="46"/>
        <v/>
      </c>
      <c r="K142" s="119"/>
      <c r="L142" s="149"/>
      <c r="M142" s="64"/>
      <c r="N142" s="77"/>
      <c r="O142" s="78"/>
      <c r="P142" s="79"/>
      <c r="Q142" s="131"/>
      <c r="R142" s="85" t="str">
        <f t="shared" si="37"/>
        <v/>
      </c>
      <c r="S142" s="81"/>
      <c r="T142" s="80" t="str">
        <f t="shared" si="40"/>
        <v/>
      </c>
      <c r="U142" s="81"/>
      <c r="V142" s="158"/>
      <c r="W142" s="83"/>
      <c r="X142" s="84"/>
      <c r="Y142" s="131"/>
      <c r="Z142" s="85" t="str">
        <f t="shared" si="41"/>
        <v/>
      </c>
      <c r="AA142" s="81"/>
      <c r="AB142" s="85" t="str">
        <f t="shared" si="42"/>
        <v/>
      </c>
      <c r="AC142" s="74"/>
      <c r="AD142" s="82"/>
      <c r="AE142" s="37" t="str">
        <f t="shared" si="43"/>
        <v>00011900</v>
      </c>
      <c r="AF142" s="135" t="str">
        <f t="shared" si="44"/>
        <v/>
      </c>
      <c r="AG142" s="135" t="str">
        <f t="shared" si="35"/>
        <v/>
      </c>
      <c r="AH142" s="135" t="str">
        <f t="shared" si="36"/>
        <v/>
      </c>
      <c r="AI142" s="11"/>
      <c r="AJ142" s="11"/>
      <c r="AK142" s="11"/>
    </row>
    <row r="143" spans="1:37" x14ac:dyDescent="0.3">
      <c r="A143" s="11"/>
      <c r="B143" s="2"/>
      <c r="C143" s="56"/>
      <c r="D143" s="58"/>
      <c r="E143" s="165">
        <f t="shared" si="45"/>
        <v>0</v>
      </c>
      <c r="F143" s="128"/>
      <c r="G143" s="88" t="str">
        <f t="shared" si="38"/>
        <v/>
      </c>
      <c r="H143" s="73"/>
      <c r="I143" s="88" t="str">
        <f t="shared" si="39"/>
        <v/>
      </c>
      <c r="J143" s="84" t="str">
        <f t="shared" si="46"/>
        <v/>
      </c>
      <c r="K143" s="119"/>
      <c r="L143" s="149"/>
      <c r="M143" s="64"/>
      <c r="N143" s="77"/>
      <c r="O143" s="78"/>
      <c r="P143" s="79"/>
      <c r="Q143" s="131"/>
      <c r="R143" s="80" t="str">
        <f t="shared" si="37"/>
        <v/>
      </c>
      <c r="S143" s="81"/>
      <c r="T143" s="85" t="str">
        <f t="shared" si="40"/>
        <v/>
      </c>
      <c r="U143" s="81"/>
      <c r="V143" s="158"/>
      <c r="W143" s="83"/>
      <c r="X143" s="84"/>
      <c r="Y143" s="131"/>
      <c r="Z143" s="85" t="str">
        <f t="shared" si="41"/>
        <v/>
      </c>
      <c r="AA143" s="81"/>
      <c r="AB143" s="85" t="str">
        <f t="shared" si="42"/>
        <v/>
      </c>
      <c r="AC143" s="74"/>
      <c r="AD143" s="82"/>
      <c r="AE143" s="37" t="str">
        <f t="shared" si="43"/>
        <v>00011900</v>
      </c>
      <c r="AF143" s="135" t="str">
        <f t="shared" si="44"/>
        <v/>
      </c>
      <c r="AG143" s="135" t="str">
        <f t="shared" si="35"/>
        <v/>
      </c>
      <c r="AH143" s="135" t="str">
        <f t="shared" si="36"/>
        <v/>
      </c>
      <c r="AI143" s="11"/>
      <c r="AJ143" s="11"/>
      <c r="AK143" s="11"/>
    </row>
    <row r="144" spans="1:37" x14ac:dyDescent="0.3">
      <c r="A144" s="11"/>
      <c r="B144" s="2"/>
      <c r="C144" s="56"/>
      <c r="D144" s="58"/>
      <c r="E144" s="165">
        <f t="shared" si="45"/>
        <v>0</v>
      </c>
      <c r="F144" s="128"/>
      <c r="G144" s="72" t="str">
        <f t="shared" si="38"/>
        <v/>
      </c>
      <c r="H144" s="73"/>
      <c r="I144" s="72" t="str">
        <f t="shared" si="39"/>
        <v/>
      </c>
      <c r="J144" s="84" t="str">
        <f t="shared" si="46"/>
        <v/>
      </c>
      <c r="K144" s="119"/>
      <c r="L144" s="149"/>
      <c r="M144" s="64"/>
      <c r="N144" s="77"/>
      <c r="O144" s="78"/>
      <c r="P144" s="79"/>
      <c r="Q144" s="131"/>
      <c r="R144" s="85" t="str">
        <f t="shared" si="37"/>
        <v/>
      </c>
      <c r="S144" s="81"/>
      <c r="T144" s="80" t="str">
        <f t="shared" si="40"/>
        <v/>
      </c>
      <c r="U144" s="81"/>
      <c r="V144" s="158"/>
      <c r="W144" s="83"/>
      <c r="X144" s="84"/>
      <c r="Y144" s="131"/>
      <c r="Z144" s="85" t="str">
        <f t="shared" si="41"/>
        <v/>
      </c>
      <c r="AA144" s="81"/>
      <c r="AB144" s="85" t="str">
        <f t="shared" si="42"/>
        <v/>
      </c>
      <c r="AC144" s="74"/>
      <c r="AD144" s="82"/>
      <c r="AE144" s="37" t="str">
        <f t="shared" si="43"/>
        <v>00011900</v>
      </c>
      <c r="AF144" s="135" t="str">
        <f t="shared" si="44"/>
        <v/>
      </c>
      <c r="AG144" s="135" t="str">
        <f t="shared" si="35"/>
        <v/>
      </c>
      <c r="AH144" s="135" t="str">
        <f t="shared" si="36"/>
        <v/>
      </c>
      <c r="AI144" s="11"/>
      <c r="AJ144" s="11"/>
      <c r="AK144" s="11"/>
    </row>
    <row r="145" spans="1:37" x14ac:dyDescent="0.3">
      <c r="A145" s="11"/>
      <c r="B145" s="2"/>
      <c r="C145" s="56"/>
      <c r="D145" s="58"/>
      <c r="E145" s="165">
        <f t="shared" si="45"/>
        <v>0</v>
      </c>
      <c r="F145" s="128"/>
      <c r="G145" s="88" t="str">
        <f t="shared" si="38"/>
        <v/>
      </c>
      <c r="H145" s="73"/>
      <c r="I145" s="88" t="str">
        <f t="shared" si="39"/>
        <v/>
      </c>
      <c r="J145" s="84" t="str">
        <f t="shared" si="46"/>
        <v/>
      </c>
      <c r="K145" s="119"/>
      <c r="L145" s="149"/>
      <c r="M145" s="64"/>
      <c r="N145" s="77"/>
      <c r="O145" s="78"/>
      <c r="P145" s="79"/>
      <c r="Q145" s="131"/>
      <c r="R145" s="80" t="str">
        <f t="shared" si="37"/>
        <v/>
      </c>
      <c r="S145" s="81"/>
      <c r="T145" s="85" t="str">
        <f t="shared" si="40"/>
        <v/>
      </c>
      <c r="U145" s="81"/>
      <c r="V145" s="158"/>
      <c r="W145" s="83"/>
      <c r="X145" s="84"/>
      <c r="Y145" s="131"/>
      <c r="Z145" s="85" t="str">
        <f t="shared" si="41"/>
        <v/>
      </c>
      <c r="AA145" s="81"/>
      <c r="AB145" s="85" t="str">
        <f t="shared" si="42"/>
        <v/>
      </c>
      <c r="AC145" s="74"/>
      <c r="AD145" s="82"/>
      <c r="AE145" s="37" t="str">
        <f t="shared" si="43"/>
        <v>00011900</v>
      </c>
      <c r="AF145" s="135" t="str">
        <f t="shared" si="44"/>
        <v/>
      </c>
      <c r="AG145" s="135" t="str">
        <f t="shared" si="35"/>
        <v/>
      </c>
      <c r="AH145" s="135" t="str">
        <f t="shared" si="36"/>
        <v/>
      </c>
      <c r="AI145" s="11"/>
      <c r="AJ145" s="11"/>
      <c r="AK145" s="11"/>
    </row>
    <row r="146" spans="1:37" x14ac:dyDescent="0.3">
      <c r="A146" s="11"/>
      <c r="B146" s="2"/>
      <c r="C146" s="56"/>
      <c r="D146" s="58"/>
      <c r="E146" s="165">
        <f t="shared" si="45"/>
        <v>0</v>
      </c>
      <c r="F146" s="128"/>
      <c r="G146" s="72" t="str">
        <f t="shared" si="38"/>
        <v/>
      </c>
      <c r="H146" s="73"/>
      <c r="I146" s="72" t="str">
        <f t="shared" si="39"/>
        <v/>
      </c>
      <c r="J146" s="84" t="str">
        <f t="shared" si="46"/>
        <v/>
      </c>
      <c r="K146" s="119"/>
      <c r="L146" s="149"/>
      <c r="M146" s="64"/>
      <c r="N146" s="77"/>
      <c r="O146" s="78"/>
      <c r="P146" s="79"/>
      <c r="Q146" s="131"/>
      <c r="R146" s="85" t="str">
        <f t="shared" si="37"/>
        <v/>
      </c>
      <c r="S146" s="81"/>
      <c r="T146" s="80" t="str">
        <f t="shared" si="40"/>
        <v/>
      </c>
      <c r="U146" s="81"/>
      <c r="V146" s="158"/>
      <c r="W146" s="83"/>
      <c r="X146" s="84"/>
      <c r="Y146" s="131"/>
      <c r="Z146" s="85" t="str">
        <f t="shared" si="41"/>
        <v/>
      </c>
      <c r="AA146" s="81"/>
      <c r="AB146" s="85" t="str">
        <f t="shared" si="42"/>
        <v/>
      </c>
      <c r="AC146" s="74"/>
      <c r="AD146" s="82"/>
      <c r="AE146" s="37" t="str">
        <f t="shared" si="43"/>
        <v>00011900</v>
      </c>
      <c r="AF146" s="135" t="str">
        <f t="shared" si="44"/>
        <v/>
      </c>
      <c r="AG146" s="135" t="str">
        <f t="shared" si="35"/>
        <v/>
      </c>
      <c r="AH146" s="135" t="str">
        <f t="shared" si="36"/>
        <v/>
      </c>
      <c r="AI146" s="11"/>
      <c r="AJ146" s="11"/>
      <c r="AK146" s="11"/>
    </row>
    <row r="147" spans="1:37" x14ac:dyDescent="0.3">
      <c r="A147" s="11"/>
      <c r="B147" s="2"/>
      <c r="C147" s="56"/>
      <c r="D147" s="58"/>
      <c r="E147" s="165">
        <f t="shared" si="45"/>
        <v>0</v>
      </c>
      <c r="F147" s="128"/>
      <c r="G147" s="88" t="str">
        <f t="shared" si="38"/>
        <v/>
      </c>
      <c r="H147" s="73"/>
      <c r="I147" s="88" t="str">
        <f t="shared" si="39"/>
        <v/>
      </c>
      <c r="J147" s="84" t="str">
        <f t="shared" si="46"/>
        <v/>
      </c>
      <c r="K147" s="119"/>
      <c r="L147" s="149"/>
      <c r="M147" s="64"/>
      <c r="N147" s="77"/>
      <c r="O147" s="78"/>
      <c r="P147" s="79"/>
      <c r="Q147" s="131"/>
      <c r="R147" s="80" t="str">
        <f t="shared" si="37"/>
        <v/>
      </c>
      <c r="S147" s="81"/>
      <c r="T147" s="85" t="str">
        <f t="shared" si="40"/>
        <v/>
      </c>
      <c r="U147" s="81"/>
      <c r="V147" s="158"/>
      <c r="W147" s="83"/>
      <c r="X147" s="84"/>
      <c r="Y147" s="131"/>
      <c r="Z147" s="85" t="str">
        <f t="shared" si="41"/>
        <v/>
      </c>
      <c r="AA147" s="81"/>
      <c r="AB147" s="85" t="str">
        <f t="shared" si="42"/>
        <v/>
      </c>
      <c r="AC147" s="74"/>
      <c r="AD147" s="82"/>
      <c r="AE147" s="37" t="str">
        <f t="shared" si="43"/>
        <v>00011900</v>
      </c>
      <c r="AF147" s="135" t="str">
        <f t="shared" si="44"/>
        <v/>
      </c>
      <c r="AG147" s="135" t="str">
        <f t="shared" si="35"/>
        <v/>
      </c>
      <c r="AH147" s="135" t="str">
        <f t="shared" si="36"/>
        <v/>
      </c>
      <c r="AI147" s="11"/>
      <c r="AJ147" s="11"/>
      <c r="AK147" s="11"/>
    </row>
    <row r="148" spans="1:37" x14ac:dyDescent="0.3">
      <c r="A148" s="11"/>
      <c r="B148" s="2"/>
      <c r="C148" s="56"/>
      <c r="D148" s="58"/>
      <c r="E148" s="165">
        <f t="shared" si="45"/>
        <v>0</v>
      </c>
      <c r="F148" s="128"/>
      <c r="G148" s="72" t="str">
        <f t="shared" si="38"/>
        <v/>
      </c>
      <c r="H148" s="73"/>
      <c r="I148" s="72" t="str">
        <f t="shared" si="39"/>
        <v/>
      </c>
      <c r="J148" s="84" t="str">
        <f t="shared" si="46"/>
        <v/>
      </c>
      <c r="K148" s="119"/>
      <c r="L148" s="149"/>
      <c r="M148" s="64"/>
      <c r="N148" s="77"/>
      <c r="O148" s="78"/>
      <c r="P148" s="79"/>
      <c r="Q148" s="159"/>
      <c r="R148" s="85" t="str">
        <f t="shared" si="37"/>
        <v/>
      </c>
      <c r="S148" s="81"/>
      <c r="T148" s="80" t="str">
        <f t="shared" si="40"/>
        <v/>
      </c>
      <c r="U148" s="81"/>
      <c r="V148" s="158"/>
      <c r="W148" s="83"/>
      <c r="X148" s="84"/>
      <c r="Y148" s="131"/>
      <c r="Z148" s="85" t="str">
        <f t="shared" si="41"/>
        <v/>
      </c>
      <c r="AA148" s="81"/>
      <c r="AB148" s="85" t="str">
        <f t="shared" si="42"/>
        <v/>
      </c>
      <c r="AC148" s="74"/>
      <c r="AD148" s="82"/>
      <c r="AE148" s="37" t="str">
        <f t="shared" si="43"/>
        <v>00011900</v>
      </c>
      <c r="AF148" s="135" t="str">
        <f t="shared" si="44"/>
        <v/>
      </c>
      <c r="AG148" s="135" t="str">
        <f t="shared" si="35"/>
        <v/>
      </c>
      <c r="AH148" s="135" t="str">
        <f t="shared" si="36"/>
        <v/>
      </c>
      <c r="AI148" s="11"/>
      <c r="AJ148" s="11"/>
      <c r="AK148" s="11"/>
    </row>
    <row r="149" spans="1:37" x14ac:dyDescent="0.3">
      <c r="A149" s="11"/>
      <c r="B149" s="2"/>
      <c r="C149" s="56"/>
      <c r="D149" s="58"/>
      <c r="E149" s="165">
        <f t="shared" si="45"/>
        <v>0</v>
      </c>
      <c r="F149" s="128"/>
      <c r="G149" s="88" t="str">
        <f t="shared" si="38"/>
        <v/>
      </c>
      <c r="H149" s="73"/>
      <c r="I149" s="88" t="str">
        <f t="shared" si="39"/>
        <v/>
      </c>
      <c r="J149" s="84" t="str">
        <f t="shared" si="46"/>
        <v/>
      </c>
      <c r="K149" s="119"/>
      <c r="L149" s="149"/>
      <c r="M149" s="64"/>
      <c r="N149" s="77"/>
      <c r="O149" s="78"/>
      <c r="P149" s="79"/>
      <c r="Q149" s="131"/>
      <c r="R149" s="80" t="str">
        <f t="shared" si="37"/>
        <v/>
      </c>
      <c r="S149" s="81"/>
      <c r="T149" s="85" t="str">
        <f t="shared" si="40"/>
        <v/>
      </c>
      <c r="U149" s="81"/>
      <c r="V149" s="158"/>
      <c r="W149" s="83"/>
      <c r="X149" s="84"/>
      <c r="Y149" s="131"/>
      <c r="Z149" s="85" t="str">
        <f t="shared" si="41"/>
        <v/>
      </c>
      <c r="AA149" s="81"/>
      <c r="AB149" s="85" t="str">
        <f t="shared" si="42"/>
        <v/>
      </c>
      <c r="AC149" s="74"/>
      <c r="AD149" s="82"/>
      <c r="AE149" s="37" t="str">
        <f t="shared" si="43"/>
        <v>00011900</v>
      </c>
      <c r="AF149" s="135" t="str">
        <f t="shared" si="44"/>
        <v/>
      </c>
      <c r="AG149" s="135" t="str">
        <f t="shared" si="35"/>
        <v/>
      </c>
      <c r="AH149" s="135" t="str">
        <f t="shared" si="36"/>
        <v/>
      </c>
      <c r="AI149" s="11"/>
      <c r="AJ149" s="11"/>
      <c r="AK149" s="11"/>
    </row>
    <row r="150" spans="1:37" x14ac:dyDescent="0.3">
      <c r="A150" s="11"/>
      <c r="B150" s="2"/>
      <c r="C150" s="56"/>
      <c r="D150" s="58"/>
      <c r="E150" s="165">
        <f t="shared" si="45"/>
        <v>0</v>
      </c>
      <c r="F150" s="128"/>
      <c r="G150" s="72" t="str">
        <f t="shared" si="38"/>
        <v/>
      </c>
      <c r="H150" s="73"/>
      <c r="I150" s="72" t="str">
        <f t="shared" si="39"/>
        <v/>
      </c>
      <c r="J150" s="84" t="str">
        <f t="shared" si="46"/>
        <v/>
      </c>
      <c r="K150" s="119"/>
      <c r="L150" s="149"/>
      <c r="M150" s="64"/>
      <c r="N150" s="77"/>
      <c r="O150" s="78"/>
      <c r="P150" s="79"/>
      <c r="Q150" s="131"/>
      <c r="R150" s="85" t="str">
        <f>IF(C307="","","/")</f>
        <v/>
      </c>
      <c r="S150" s="81"/>
      <c r="T150" s="80" t="str">
        <f t="shared" si="40"/>
        <v/>
      </c>
      <c r="U150" s="81"/>
      <c r="V150" s="158"/>
      <c r="W150" s="83"/>
      <c r="X150" s="84"/>
      <c r="Y150" s="131"/>
      <c r="Z150" s="85" t="str">
        <f t="shared" si="41"/>
        <v/>
      </c>
      <c r="AA150" s="81"/>
      <c r="AB150" s="85" t="str">
        <f t="shared" si="42"/>
        <v/>
      </c>
      <c r="AC150" s="74"/>
      <c r="AD150" s="82"/>
      <c r="AE150" s="37" t="str">
        <f t="shared" si="43"/>
        <v>00011900</v>
      </c>
      <c r="AF150" s="135" t="str">
        <f t="shared" si="44"/>
        <v/>
      </c>
      <c r="AG150" s="135" t="str">
        <f t="shared" si="35"/>
        <v/>
      </c>
      <c r="AH150" s="135" t="str">
        <f t="shared" si="36"/>
        <v/>
      </c>
      <c r="AI150" s="11"/>
      <c r="AJ150" s="11"/>
      <c r="AK150" s="11"/>
    </row>
    <row r="151" spans="1:37" ht="15" customHeight="1" x14ac:dyDescent="0.3">
      <c r="A151" s="11"/>
      <c r="B151" s="2"/>
      <c r="C151" s="56"/>
      <c r="D151" s="58"/>
      <c r="E151" s="165">
        <f t="shared" si="45"/>
        <v>0</v>
      </c>
      <c r="F151" s="128"/>
      <c r="G151" s="72"/>
      <c r="H151" s="153"/>
      <c r="I151" s="72"/>
      <c r="J151" s="84"/>
      <c r="K151" s="119"/>
      <c r="L151" s="149"/>
      <c r="M151" s="64"/>
      <c r="N151" s="77"/>
      <c r="O151" s="78"/>
      <c r="P151" s="79"/>
      <c r="Q151" s="155"/>
      <c r="R151" s="105"/>
      <c r="S151" s="81"/>
      <c r="T151" s="80"/>
      <c r="U151" s="81"/>
      <c r="V151" s="157"/>
      <c r="W151" s="83"/>
      <c r="X151" s="84"/>
      <c r="Y151" s="131"/>
      <c r="Z151" s="85"/>
      <c r="AA151" s="81"/>
      <c r="AB151" s="85"/>
      <c r="AC151" s="74"/>
      <c r="AD151" s="82"/>
      <c r="AE151" s="37" t="str">
        <f t="shared" ref="AE151:AE214" si="47">TEXT(F151,"ddmmyyyy")</f>
        <v>00011900</v>
      </c>
      <c r="AF151" s="135" t="str">
        <f t="shared" ref="AF151:AF214" si="48">IF(AE151/1000000 &lt;1,"",LEFT(AE151,2))</f>
        <v/>
      </c>
      <c r="AG151" s="135" t="str">
        <f t="shared" ref="AG151:AG214" si="49">IF(AF151="","",MID(AE151,3,2))</f>
        <v/>
      </c>
      <c r="AH151" s="135" t="str">
        <f t="shared" ref="AH151:AH214" si="50">IF(AF151="","",RIGHT(AE151, 4))</f>
        <v/>
      </c>
      <c r="AI151" s="11"/>
      <c r="AJ151" s="11"/>
      <c r="AK151" s="11"/>
    </row>
    <row r="152" spans="1:37" ht="15" customHeight="1" x14ac:dyDescent="0.3">
      <c r="A152" s="11"/>
      <c r="B152" s="2"/>
      <c r="C152" s="56"/>
      <c r="D152" s="58"/>
      <c r="E152" s="165">
        <f t="shared" si="45"/>
        <v>0</v>
      </c>
      <c r="F152" s="128"/>
      <c r="G152" s="72"/>
      <c r="H152" s="153"/>
      <c r="I152" s="72"/>
      <c r="J152" s="84"/>
      <c r="K152" s="119"/>
      <c r="L152" s="149"/>
      <c r="M152" s="64"/>
      <c r="N152" s="77"/>
      <c r="O152" s="78"/>
      <c r="P152" s="79"/>
      <c r="Q152" s="155"/>
      <c r="R152" s="105"/>
      <c r="S152" s="81"/>
      <c r="T152" s="80"/>
      <c r="U152" s="81"/>
      <c r="V152" s="157"/>
      <c r="W152" s="83"/>
      <c r="X152" s="84"/>
      <c r="Y152" s="131"/>
      <c r="Z152" s="85"/>
      <c r="AA152" s="81"/>
      <c r="AB152" s="85"/>
      <c r="AC152" s="74"/>
      <c r="AD152" s="82"/>
      <c r="AE152" s="37" t="str">
        <f t="shared" si="47"/>
        <v>00011900</v>
      </c>
      <c r="AF152" s="135" t="str">
        <f t="shared" si="48"/>
        <v/>
      </c>
      <c r="AG152" s="135" t="str">
        <f t="shared" si="49"/>
        <v/>
      </c>
      <c r="AH152" s="135" t="str">
        <f t="shared" si="50"/>
        <v/>
      </c>
      <c r="AI152" s="11"/>
      <c r="AJ152" s="11"/>
      <c r="AK152" s="11"/>
    </row>
    <row r="153" spans="1:37" ht="15" customHeight="1" x14ac:dyDescent="0.3">
      <c r="A153" s="11"/>
      <c r="B153" s="2"/>
      <c r="C153" s="56"/>
      <c r="D153" s="58"/>
      <c r="E153" s="165">
        <f t="shared" si="45"/>
        <v>0</v>
      </c>
      <c r="F153" s="128"/>
      <c r="G153" s="72"/>
      <c r="H153" s="153"/>
      <c r="I153" s="72"/>
      <c r="J153" s="84"/>
      <c r="K153" s="119"/>
      <c r="L153" s="149"/>
      <c r="M153" s="64"/>
      <c r="N153" s="77"/>
      <c r="O153" s="78"/>
      <c r="P153" s="79"/>
      <c r="Q153" s="156"/>
      <c r="R153" s="105"/>
      <c r="S153" s="81"/>
      <c r="T153" s="80"/>
      <c r="U153" s="81"/>
      <c r="V153" s="157"/>
      <c r="W153" s="83"/>
      <c r="X153" s="84"/>
      <c r="Y153" s="131"/>
      <c r="Z153" s="85"/>
      <c r="AA153" s="81"/>
      <c r="AB153" s="85"/>
      <c r="AC153" s="74"/>
      <c r="AD153" s="82"/>
      <c r="AE153" s="37" t="str">
        <f t="shared" si="47"/>
        <v>00011900</v>
      </c>
      <c r="AF153" s="135" t="str">
        <f t="shared" si="48"/>
        <v/>
      </c>
      <c r="AG153" s="135" t="str">
        <f t="shared" si="49"/>
        <v/>
      </c>
      <c r="AH153" s="135" t="str">
        <f t="shared" si="50"/>
        <v/>
      </c>
      <c r="AI153" s="11"/>
      <c r="AJ153" s="11"/>
      <c r="AK153" s="11"/>
    </row>
    <row r="154" spans="1:37" ht="15" customHeight="1" x14ac:dyDescent="0.3">
      <c r="A154" s="11"/>
      <c r="B154" s="2"/>
      <c r="C154" s="56"/>
      <c r="D154" s="58"/>
      <c r="E154" s="165">
        <f t="shared" si="45"/>
        <v>0</v>
      </c>
      <c r="F154" s="128"/>
      <c r="G154" s="72"/>
      <c r="H154" s="153"/>
      <c r="I154" s="72"/>
      <c r="J154" s="84"/>
      <c r="K154" s="119"/>
      <c r="L154" s="149"/>
      <c r="M154" s="64"/>
      <c r="N154" s="77"/>
      <c r="O154" s="78"/>
      <c r="P154" s="79"/>
      <c r="Q154" s="155"/>
      <c r="R154" s="105"/>
      <c r="S154" s="81"/>
      <c r="T154" s="80"/>
      <c r="U154" s="81"/>
      <c r="V154" s="157"/>
      <c r="W154" s="83"/>
      <c r="X154" s="84"/>
      <c r="Y154" s="131"/>
      <c r="Z154" s="85"/>
      <c r="AA154" s="81"/>
      <c r="AB154" s="85"/>
      <c r="AC154" s="74"/>
      <c r="AD154" s="82"/>
      <c r="AE154" s="37" t="str">
        <f t="shared" si="47"/>
        <v>00011900</v>
      </c>
      <c r="AF154" s="135" t="str">
        <f t="shared" si="48"/>
        <v/>
      </c>
      <c r="AG154" s="135" t="str">
        <f t="shared" si="49"/>
        <v/>
      </c>
      <c r="AH154" s="135" t="str">
        <f t="shared" si="50"/>
        <v/>
      </c>
      <c r="AI154" s="11"/>
      <c r="AJ154" s="11"/>
      <c r="AK154" s="11"/>
    </row>
    <row r="155" spans="1:37" ht="15" customHeight="1" x14ac:dyDescent="0.3">
      <c r="A155" s="11"/>
      <c r="B155" s="2"/>
      <c r="C155" s="56"/>
      <c r="D155" s="58"/>
      <c r="E155" s="165">
        <f t="shared" si="45"/>
        <v>0</v>
      </c>
      <c r="F155" s="128"/>
      <c r="G155" s="72"/>
      <c r="H155" s="153"/>
      <c r="I155" s="72"/>
      <c r="J155" s="84"/>
      <c r="K155" s="119"/>
      <c r="L155" s="149"/>
      <c r="M155" s="64"/>
      <c r="N155" s="77"/>
      <c r="O155" s="78"/>
      <c r="P155" s="79"/>
      <c r="Q155" s="156"/>
      <c r="R155" s="105"/>
      <c r="S155" s="81"/>
      <c r="T155" s="80"/>
      <c r="U155" s="81"/>
      <c r="V155" s="157"/>
      <c r="W155" s="83"/>
      <c r="X155" s="84"/>
      <c r="Y155" s="131"/>
      <c r="Z155" s="85"/>
      <c r="AA155" s="81"/>
      <c r="AB155" s="85"/>
      <c r="AC155" s="74"/>
      <c r="AD155" s="82"/>
      <c r="AE155" s="37" t="str">
        <f t="shared" si="47"/>
        <v>00011900</v>
      </c>
      <c r="AF155" s="135" t="str">
        <f t="shared" si="48"/>
        <v/>
      </c>
      <c r="AG155" s="135" t="str">
        <f t="shared" si="49"/>
        <v/>
      </c>
      <c r="AH155" s="135" t="str">
        <f t="shared" si="50"/>
        <v/>
      </c>
      <c r="AI155" s="11"/>
      <c r="AJ155" s="11"/>
      <c r="AK155" s="11"/>
    </row>
    <row r="156" spans="1:37" ht="15" customHeight="1" x14ac:dyDescent="0.3">
      <c r="A156" s="11"/>
      <c r="B156" s="2"/>
      <c r="C156" s="56"/>
      <c r="D156" s="58"/>
      <c r="E156" s="165">
        <f t="shared" si="45"/>
        <v>0</v>
      </c>
      <c r="F156" s="128"/>
      <c r="G156" s="72"/>
      <c r="H156" s="153"/>
      <c r="I156" s="72"/>
      <c r="J156" s="84"/>
      <c r="K156" s="119"/>
      <c r="L156" s="149"/>
      <c r="M156" s="64"/>
      <c r="N156" s="77"/>
      <c r="O156" s="78"/>
      <c r="P156" s="79"/>
      <c r="Q156" s="156"/>
      <c r="R156" s="105"/>
      <c r="S156" s="81"/>
      <c r="T156" s="80"/>
      <c r="U156" s="81"/>
      <c r="V156" s="157"/>
      <c r="W156" s="83"/>
      <c r="X156" s="84"/>
      <c r="Y156" s="131"/>
      <c r="Z156" s="85"/>
      <c r="AA156" s="81"/>
      <c r="AB156" s="85"/>
      <c r="AC156" s="74"/>
      <c r="AD156" s="82"/>
      <c r="AE156" s="37" t="str">
        <f t="shared" si="47"/>
        <v>00011900</v>
      </c>
      <c r="AF156" s="135" t="str">
        <f t="shared" si="48"/>
        <v/>
      </c>
      <c r="AG156" s="135" t="str">
        <f t="shared" si="49"/>
        <v/>
      </c>
      <c r="AH156" s="135" t="str">
        <f t="shared" si="50"/>
        <v/>
      </c>
      <c r="AI156" s="11"/>
      <c r="AJ156" s="11"/>
      <c r="AK156" s="11"/>
    </row>
    <row r="157" spans="1:37" ht="15" customHeight="1" x14ac:dyDescent="0.3">
      <c r="A157" s="11"/>
      <c r="B157" s="2"/>
      <c r="C157" s="56"/>
      <c r="D157" s="58"/>
      <c r="E157" s="165">
        <f t="shared" si="45"/>
        <v>0</v>
      </c>
      <c r="F157" s="128"/>
      <c r="G157" s="72"/>
      <c r="H157" s="153"/>
      <c r="I157" s="72"/>
      <c r="J157" s="84"/>
      <c r="K157" s="119"/>
      <c r="L157" s="149"/>
      <c r="M157" s="64"/>
      <c r="N157" s="77"/>
      <c r="O157" s="78"/>
      <c r="P157" s="79"/>
      <c r="Q157" s="156"/>
      <c r="R157" s="105"/>
      <c r="S157" s="81"/>
      <c r="T157" s="80"/>
      <c r="U157" s="81"/>
      <c r="V157" s="157"/>
      <c r="W157" s="83"/>
      <c r="X157" s="84"/>
      <c r="Y157" s="131"/>
      <c r="Z157" s="85"/>
      <c r="AA157" s="81"/>
      <c r="AB157" s="85"/>
      <c r="AC157" s="74"/>
      <c r="AD157" s="82"/>
      <c r="AE157" s="37" t="str">
        <f t="shared" si="47"/>
        <v>00011900</v>
      </c>
      <c r="AF157" s="135" t="str">
        <f t="shared" si="48"/>
        <v/>
      </c>
      <c r="AG157" s="135" t="str">
        <f t="shared" si="49"/>
        <v/>
      </c>
      <c r="AH157" s="135" t="str">
        <f t="shared" si="50"/>
        <v/>
      </c>
      <c r="AI157" s="11"/>
      <c r="AJ157" s="11"/>
      <c r="AK157" s="11"/>
    </row>
    <row r="158" spans="1:37" ht="15" customHeight="1" x14ac:dyDescent="0.3">
      <c r="A158" s="11"/>
      <c r="B158" s="2"/>
      <c r="C158" s="56"/>
      <c r="D158" s="58"/>
      <c r="E158" s="165">
        <f t="shared" si="45"/>
        <v>0</v>
      </c>
      <c r="F158" s="128"/>
      <c r="G158" s="72"/>
      <c r="H158" s="153"/>
      <c r="I158" s="72"/>
      <c r="J158" s="84"/>
      <c r="K158" s="119"/>
      <c r="L158" s="149"/>
      <c r="M158" s="64"/>
      <c r="N158" s="77"/>
      <c r="O158" s="78"/>
      <c r="P158" s="79"/>
      <c r="Q158" s="156"/>
      <c r="R158" s="105"/>
      <c r="S158" s="81"/>
      <c r="T158" s="80"/>
      <c r="U158" s="81"/>
      <c r="V158" s="157"/>
      <c r="W158" s="83"/>
      <c r="X158" s="84"/>
      <c r="Y158" s="131"/>
      <c r="Z158" s="85"/>
      <c r="AA158" s="81"/>
      <c r="AB158" s="85"/>
      <c r="AC158" s="74"/>
      <c r="AD158" s="82"/>
      <c r="AE158" s="37" t="str">
        <f t="shared" si="47"/>
        <v>00011900</v>
      </c>
      <c r="AF158" s="135" t="str">
        <f t="shared" si="48"/>
        <v/>
      </c>
      <c r="AG158" s="135" t="str">
        <f t="shared" si="49"/>
        <v/>
      </c>
      <c r="AH158" s="135" t="str">
        <f t="shared" si="50"/>
        <v/>
      </c>
      <c r="AI158" s="11"/>
      <c r="AJ158" s="11"/>
      <c r="AK158" s="11"/>
    </row>
    <row r="159" spans="1:37" ht="15" customHeight="1" x14ac:dyDescent="0.3">
      <c r="A159" s="11"/>
      <c r="B159" s="2"/>
      <c r="C159" s="56"/>
      <c r="D159" s="58"/>
      <c r="E159" s="165">
        <f t="shared" si="45"/>
        <v>0</v>
      </c>
      <c r="F159" s="128"/>
      <c r="G159" s="72"/>
      <c r="H159" s="153"/>
      <c r="I159" s="72"/>
      <c r="J159" s="84"/>
      <c r="K159" s="119"/>
      <c r="L159" s="149"/>
      <c r="M159" s="64"/>
      <c r="N159" s="77"/>
      <c r="O159" s="78"/>
      <c r="P159" s="79"/>
      <c r="Q159" s="156"/>
      <c r="R159" s="105"/>
      <c r="S159" s="81"/>
      <c r="T159" s="80"/>
      <c r="U159" s="81"/>
      <c r="V159" s="157"/>
      <c r="W159" s="83"/>
      <c r="X159" s="84"/>
      <c r="Y159" s="131"/>
      <c r="Z159" s="85"/>
      <c r="AA159" s="81"/>
      <c r="AB159" s="85"/>
      <c r="AC159" s="74"/>
      <c r="AD159" s="82"/>
      <c r="AE159" s="37" t="str">
        <f t="shared" si="47"/>
        <v>00011900</v>
      </c>
      <c r="AF159" s="135" t="str">
        <f t="shared" si="48"/>
        <v/>
      </c>
      <c r="AG159" s="135" t="str">
        <f t="shared" si="49"/>
        <v/>
      </c>
      <c r="AH159" s="135" t="str">
        <f t="shared" si="50"/>
        <v/>
      </c>
      <c r="AI159" s="11"/>
      <c r="AJ159" s="11"/>
      <c r="AK159" s="11"/>
    </row>
    <row r="160" spans="1:37" ht="15" customHeight="1" x14ac:dyDescent="0.3">
      <c r="A160" s="11"/>
      <c r="B160" s="2"/>
      <c r="C160" s="56"/>
      <c r="D160" s="58"/>
      <c r="E160" s="165">
        <f t="shared" si="45"/>
        <v>0</v>
      </c>
      <c r="F160" s="128"/>
      <c r="G160" s="72"/>
      <c r="H160" s="153"/>
      <c r="I160" s="72"/>
      <c r="J160" s="84"/>
      <c r="K160" s="119"/>
      <c r="L160" s="149"/>
      <c r="M160" s="64"/>
      <c r="N160" s="77"/>
      <c r="O160" s="78"/>
      <c r="P160" s="79"/>
      <c r="Q160" s="156"/>
      <c r="R160" s="105"/>
      <c r="S160" s="81"/>
      <c r="T160" s="80"/>
      <c r="U160" s="81"/>
      <c r="V160" s="157"/>
      <c r="W160" s="83"/>
      <c r="X160" s="84"/>
      <c r="Y160" s="131"/>
      <c r="Z160" s="85"/>
      <c r="AA160" s="81"/>
      <c r="AB160" s="85"/>
      <c r="AC160" s="74"/>
      <c r="AD160" s="82"/>
      <c r="AE160" s="37" t="str">
        <f t="shared" si="47"/>
        <v>00011900</v>
      </c>
      <c r="AF160" s="135" t="str">
        <f t="shared" si="48"/>
        <v/>
      </c>
      <c r="AG160" s="135" t="str">
        <f t="shared" si="49"/>
        <v/>
      </c>
      <c r="AH160" s="135" t="str">
        <f t="shared" si="50"/>
        <v/>
      </c>
      <c r="AI160" s="11"/>
      <c r="AJ160" s="11"/>
      <c r="AK160" s="11"/>
    </row>
    <row r="161" spans="1:37" ht="15" customHeight="1" x14ac:dyDescent="0.3">
      <c r="A161" s="11"/>
      <c r="B161" s="2"/>
      <c r="C161" s="56"/>
      <c r="D161" s="58"/>
      <c r="E161" s="165">
        <f t="shared" si="45"/>
        <v>0</v>
      </c>
      <c r="F161" s="128"/>
      <c r="G161" s="72"/>
      <c r="H161" s="153"/>
      <c r="I161" s="72"/>
      <c r="J161" s="84"/>
      <c r="K161" s="119"/>
      <c r="L161" s="149"/>
      <c r="M161" s="64"/>
      <c r="N161" s="77"/>
      <c r="O161" s="78"/>
      <c r="P161" s="79"/>
      <c r="Q161" s="156"/>
      <c r="R161" s="105"/>
      <c r="S161" s="81"/>
      <c r="T161" s="80"/>
      <c r="U161" s="81"/>
      <c r="V161" s="157"/>
      <c r="W161" s="83"/>
      <c r="X161" s="84"/>
      <c r="Y161" s="131"/>
      <c r="Z161" s="85"/>
      <c r="AA161" s="81"/>
      <c r="AB161" s="85"/>
      <c r="AC161" s="74"/>
      <c r="AD161" s="82"/>
      <c r="AE161" s="37" t="str">
        <f t="shared" si="47"/>
        <v>00011900</v>
      </c>
      <c r="AF161" s="135" t="str">
        <f t="shared" si="48"/>
        <v/>
      </c>
      <c r="AG161" s="135" t="str">
        <f t="shared" si="49"/>
        <v/>
      </c>
      <c r="AH161" s="135" t="str">
        <f t="shared" si="50"/>
        <v/>
      </c>
      <c r="AI161" s="11"/>
      <c r="AJ161" s="11"/>
      <c r="AK161" s="11"/>
    </row>
    <row r="162" spans="1:37" ht="15" customHeight="1" x14ac:dyDescent="0.3">
      <c r="A162" s="11"/>
      <c r="B162" s="2"/>
      <c r="C162" s="56"/>
      <c r="D162" s="58"/>
      <c r="E162" s="165">
        <f>K162</f>
        <v>0</v>
      </c>
      <c r="F162" s="128"/>
      <c r="G162" s="72"/>
      <c r="H162" s="153"/>
      <c r="I162" s="72"/>
      <c r="J162" s="84"/>
      <c r="K162" s="119"/>
      <c r="L162" s="149"/>
      <c r="M162" s="64"/>
      <c r="N162" s="77"/>
      <c r="O162" s="78"/>
      <c r="P162" s="79"/>
      <c r="Q162" s="156"/>
      <c r="R162" s="105"/>
      <c r="S162" s="81"/>
      <c r="T162" s="80"/>
      <c r="U162" s="81"/>
      <c r="V162" s="157"/>
      <c r="W162" s="83"/>
      <c r="X162" s="84"/>
      <c r="Y162" s="131"/>
      <c r="Z162" s="85"/>
      <c r="AA162" s="81"/>
      <c r="AB162" s="85"/>
      <c r="AC162" s="74"/>
      <c r="AD162" s="82"/>
      <c r="AE162" s="37" t="str">
        <f>TEXT(F162,"ddmmyyyy")</f>
        <v>00011900</v>
      </c>
      <c r="AF162" s="135" t="str">
        <f>IF(AE162/1000000 &lt;1,"",LEFT(AE162,2))</f>
        <v/>
      </c>
      <c r="AG162" s="135" t="str">
        <f>IF(AF162="","",MID(AE162,3,2))</f>
        <v/>
      </c>
      <c r="AH162" s="135" t="str">
        <f>IF(AF162="","",RIGHT(AE162, 4))</f>
        <v/>
      </c>
      <c r="AI162" s="11"/>
      <c r="AJ162" s="11"/>
      <c r="AK162" s="11"/>
    </row>
    <row r="163" spans="1:37" ht="15" customHeight="1" x14ac:dyDescent="0.3">
      <c r="A163" s="11"/>
      <c r="B163" s="2"/>
      <c r="C163" s="56"/>
      <c r="D163" s="58"/>
      <c r="E163" s="165">
        <f t="shared" si="45"/>
        <v>0</v>
      </c>
      <c r="F163" s="128"/>
      <c r="G163" s="72"/>
      <c r="H163" s="153"/>
      <c r="I163" s="72"/>
      <c r="J163" s="84"/>
      <c r="K163" s="119"/>
      <c r="L163" s="149"/>
      <c r="M163" s="64"/>
      <c r="N163" s="77"/>
      <c r="O163" s="78"/>
      <c r="P163" s="79"/>
      <c r="Q163" s="156"/>
      <c r="R163" s="105"/>
      <c r="S163" s="81"/>
      <c r="T163" s="80"/>
      <c r="U163" s="81"/>
      <c r="V163" s="157"/>
      <c r="W163" s="83"/>
      <c r="X163" s="84"/>
      <c r="Y163" s="131"/>
      <c r="Z163" s="85"/>
      <c r="AA163" s="81"/>
      <c r="AB163" s="85"/>
      <c r="AC163" s="74"/>
      <c r="AD163" s="82"/>
      <c r="AE163" s="37" t="str">
        <f t="shared" si="47"/>
        <v>00011900</v>
      </c>
      <c r="AF163" s="135" t="str">
        <f t="shared" si="48"/>
        <v/>
      </c>
      <c r="AG163" s="135" t="str">
        <f t="shared" si="49"/>
        <v/>
      </c>
      <c r="AH163" s="135" t="str">
        <f t="shared" si="50"/>
        <v/>
      </c>
      <c r="AI163" s="11"/>
      <c r="AJ163" s="11"/>
      <c r="AK163" s="11"/>
    </row>
    <row r="164" spans="1:37" ht="15" customHeight="1" x14ac:dyDescent="0.3">
      <c r="A164" s="11"/>
      <c r="B164" s="2"/>
      <c r="C164" s="56"/>
      <c r="D164" s="58"/>
      <c r="E164" s="165">
        <f>K164</f>
        <v>0</v>
      </c>
      <c r="F164" s="128"/>
      <c r="G164" s="72"/>
      <c r="H164" s="153"/>
      <c r="I164" s="72"/>
      <c r="J164" s="84"/>
      <c r="K164" s="119"/>
      <c r="L164" s="149"/>
      <c r="M164" s="64"/>
      <c r="N164" s="77"/>
      <c r="O164" s="78"/>
      <c r="P164" s="79"/>
      <c r="Q164" s="156"/>
      <c r="R164" s="105"/>
      <c r="S164" s="81"/>
      <c r="T164" s="80"/>
      <c r="U164" s="81"/>
      <c r="V164" s="157"/>
      <c r="W164" s="83"/>
      <c r="X164" s="84"/>
      <c r="Y164" s="131"/>
      <c r="Z164" s="85"/>
      <c r="AA164" s="81"/>
      <c r="AB164" s="85"/>
      <c r="AC164" s="74"/>
      <c r="AD164" s="82"/>
      <c r="AE164" s="37" t="str">
        <f>TEXT(F164,"ddmmyyyy")</f>
        <v>00011900</v>
      </c>
      <c r="AF164" s="135" t="str">
        <f>IF(AE164/1000000 &lt;1,"",LEFT(AE164,2))</f>
        <v/>
      </c>
      <c r="AG164" s="135" t="str">
        <f>IF(AF164="","",MID(AE164,3,2))</f>
        <v/>
      </c>
      <c r="AH164" s="135" t="str">
        <f>IF(AF164="","",RIGHT(AE164, 4))</f>
        <v/>
      </c>
      <c r="AI164" s="11"/>
      <c r="AJ164" s="11"/>
      <c r="AK164" s="11"/>
    </row>
    <row r="165" spans="1:37" ht="15" hidden="1" customHeight="1" x14ac:dyDescent="0.3">
      <c r="A165" s="11"/>
      <c r="B165" s="2"/>
      <c r="C165" s="56"/>
      <c r="D165" s="58"/>
      <c r="E165" s="165">
        <f t="shared" si="45"/>
        <v>0</v>
      </c>
      <c r="F165" s="128"/>
      <c r="G165" s="72"/>
      <c r="H165" s="153"/>
      <c r="I165" s="72"/>
      <c r="J165" s="84"/>
      <c r="K165" s="119"/>
      <c r="L165" s="149"/>
      <c r="M165" s="64"/>
      <c r="N165" s="77"/>
      <c r="O165" s="78"/>
      <c r="P165" s="79"/>
      <c r="Q165" s="156"/>
      <c r="R165" s="105"/>
      <c r="S165" s="81"/>
      <c r="T165" s="80"/>
      <c r="U165" s="81"/>
      <c r="V165" s="157"/>
      <c r="W165" s="83"/>
      <c r="X165" s="84"/>
      <c r="Y165" s="131"/>
      <c r="Z165" s="85"/>
      <c r="AA165" s="81"/>
      <c r="AB165" s="85"/>
      <c r="AC165" s="74"/>
      <c r="AD165" s="82"/>
      <c r="AE165" s="37" t="str">
        <f t="shared" si="47"/>
        <v>00011900</v>
      </c>
      <c r="AF165" s="135" t="str">
        <f t="shared" si="48"/>
        <v/>
      </c>
      <c r="AG165" s="135" t="str">
        <f t="shared" si="49"/>
        <v/>
      </c>
      <c r="AH165" s="135" t="str">
        <f t="shared" si="50"/>
        <v/>
      </c>
      <c r="AI165" s="11"/>
      <c r="AJ165" s="11"/>
      <c r="AK165" s="11"/>
    </row>
    <row r="166" spans="1:37" ht="15" hidden="1" customHeight="1" x14ac:dyDescent="0.3">
      <c r="A166" s="11"/>
      <c r="B166" s="2"/>
      <c r="C166" s="56"/>
      <c r="D166" s="58"/>
      <c r="E166" s="165">
        <f t="shared" si="45"/>
        <v>0</v>
      </c>
      <c r="F166" s="128"/>
      <c r="G166" s="72"/>
      <c r="H166" s="153"/>
      <c r="I166" s="72"/>
      <c r="J166" s="84"/>
      <c r="K166" s="119"/>
      <c r="L166" s="149"/>
      <c r="M166" s="64"/>
      <c r="N166" s="77"/>
      <c r="O166" s="78"/>
      <c r="P166" s="79"/>
      <c r="Q166" s="156"/>
      <c r="R166" s="105"/>
      <c r="S166" s="81"/>
      <c r="T166" s="80"/>
      <c r="U166" s="81"/>
      <c r="V166" s="157"/>
      <c r="W166" s="83"/>
      <c r="X166" s="84"/>
      <c r="Y166" s="131"/>
      <c r="Z166" s="85"/>
      <c r="AA166" s="81"/>
      <c r="AB166" s="85"/>
      <c r="AC166" s="74"/>
      <c r="AD166" s="82"/>
      <c r="AE166" s="37" t="str">
        <f t="shared" si="47"/>
        <v>00011900</v>
      </c>
      <c r="AF166" s="135" t="str">
        <f t="shared" si="48"/>
        <v/>
      </c>
      <c r="AG166" s="135" t="str">
        <f t="shared" si="49"/>
        <v/>
      </c>
      <c r="AH166" s="135" t="str">
        <f t="shared" si="50"/>
        <v/>
      </c>
      <c r="AI166" s="11"/>
      <c r="AJ166" s="11"/>
      <c r="AK166" s="11"/>
    </row>
    <row r="167" spans="1:37" ht="15" hidden="1" customHeight="1" x14ac:dyDescent="0.3">
      <c r="A167" s="11"/>
      <c r="B167" s="2"/>
      <c r="C167" s="56"/>
      <c r="D167" s="58"/>
      <c r="E167" s="165">
        <f t="shared" si="45"/>
        <v>0</v>
      </c>
      <c r="F167" s="128"/>
      <c r="G167" s="72"/>
      <c r="H167" s="153"/>
      <c r="I167" s="72"/>
      <c r="J167" s="84"/>
      <c r="K167" s="119"/>
      <c r="L167" s="149"/>
      <c r="M167" s="64"/>
      <c r="N167" s="77"/>
      <c r="O167" s="78"/>
      <c r="P167" s="79"/>
      <c r="Q167" s="156"/>
      <c r="R167" s="105"/>
      <c r="S167" s="81"/>
      <c r="T167" s="80"/>
      <c r="U167" s="81"/>
      <c r="V167" s="157"/>
      <c r="W167" s="83"/>
      <c r="X167" s="84"/>
      <c r="Y167" s="131"/>
      <c r="Z167" s="85"/>
      <c r="AA167" s="81"/>
      <c r="AB167" s="85"/>
      <c r="AC167" s="74"/>
      <c r="AD167" s="82"/>
      <c r="AE167" s="37" t="str">
        <f t="shared" si="47"/>
        <v>00011900</v>
      </c>
      <c r="AF167" s="135" t="str">
        <f t="shared" si="48"/>
        <v/>
      </c>
      <c r="AG167" s="135" t="str">
        <f t="shared" si="49"/>
        <v/>
      </c>
      <c r="AH167" s="135" t="str">
        <f t="shared" si="50"/>
        <v/>
      </c>
      <c r="AI167" s="11"/>
      <c r="AJ167" s="11"/>
      <c r="AK167" s="11"/>
    </row>
    <row r="168" spans="1:37" ht="15" hidden="1" customHeight="1" x14ac:dyDescent="0.3">
      <c r="A168" s="11"/>
      <c r="B168" s="2"/>
      <c r="C168" s="56"/>
      <c r="D168" s="58"/>
      <c r="E168" s="165">
        <f t="shared" si="45"/>
        <v>0</v>
      </c>
      <c r="F168" s="128"/>
      <c r="G168" s="72"/>
      <c r="H168" s="153"/>
      <c r="I168" s="72"/>
      <c r="J168" s="84"/>
      <c r="K168" s="119"/>
      <c r="L168" s="149"/>
      <c r="M168" s="64"/>
      <c r="N168" s="77"/>
      <c r="O168" s="78"/>
      <c r="P168" s="79"/>
      <c r="Q168" s="156"/>
      <c r="R168" s="105"/>
      <c r="S168" s="81"/>
      <c r="T168" s="80"/>
      <c r="U168" s="81"/>
      <c r="V168" s="157"/>
      <c r="W168" s="83"/>
      <c r="X168" s="84"/>
      <c r="Y168" s="131"/>
      <c r="Z168" s="85"/>
      <c r="AA168" s="81"/>
      <c r="AB168" s="85"/>
      <c r="AC168" s="74"/>
      <c r="AD168" s="82"/>
      <c r="AE168" s="37" t="str">
        <f t="shared" si="47"/>
        <v>00011900</v>
      </c>
      <c r="AF168" s="135" t="str">
        <f t="shared" si="48"/>
        <v/>
      </c>
      <c r="AG168" s="135" t="str">
        <f t="shared" si="49"/>
        <v/>
      </c>
      <c r="AH168" s="135" t="str">
        <f t="shared" si="50"/>
        <v/>
      </c>
      <c r="AI168" s="11"/>
      <c r="AJ168" s="11"/>
      <c r="AK168" s="11"/>
    </row>
    <row r="169" spans="1:37" ht="15" hidden="1" customHeight="1" x14ac:dyDescent="0.3">
      <c r="A169" s="11"/>
      <c r="B169" s="2"/>
      <c r="C169" s="56"/>
      <c r="D169" s="58"/>
      <c r="E169" s="165">
        <f t="shared" si="45"/>
        <v>0</v>
      </c>
      <c r="F169" s="128"/>
      <c r="G169" s="72"/>
      <c r="H169" s="153"/>
      <c r="I169" s="72"/>
      <c r="J169" s="84"/>
      <c r="K169" s="119"/>
      <c r="L169" s="149"/>
      <c r="M169" s="64"/>
      <c r="N169" s="77"/>
      <c r="O169" s="78"/>
      <c r="P169" s="79"/>
      <c r="Q169" s="156"/>
      <c r="R169" s="105"/>
      <c r="S169" s="81"/>
      <c r="T169" s="80"/>
      <c r="U169" s="81"/>
      <c r="V169" s="157"/>
      <c r="W169" s="83"/>
      <c r="X169" s="84"/>
      <c r="Y169" s="131"/>
      <c r="Z169" s="85"/>
      <c r="AA169" s="81"/>
      <c r="AB169" s="85"/>
      <c r="AC169" s="74"/>
      <c r="AD169" s="82"/>
      <c r="AE169" s="37" t="str">
        <f t="shared" si="47"/>
        <v>00011900</v>
      </c>
      <c r="AF169" s="135" t="str">
        <f t="shared" si="48"/>
        <v/>
      </c>
      <c r="AG169" s="135" t="str">
        <f t="shared" si="49"/>
        <v/>
      </c>
      <c r="AH169" s="135" t="str">
        <f t="shared" si="50"/>
        <v/>
      </c>
      <c r="AI169" s="11"/>
      <c r="AJ169" s="11"/>
      <c r="AK169" s="11"/>
    </row>
    <row r="170" spans="1:37" ht="15" hidden="1" customHeight="1" x14ac:dyDescent="0.3">
      <c r="A170" s="11"/>
      <c r="B170" s="2"/>
      <c r="C170" s="56"/>
      <c r="D170" s="58"/>
      <c r="E170" s="165">
        <f t="shared" si="45"/>
        <v>0</v>
      </c>
      <c r="F170" s="128"/>
      <c r="G170" s="72"/>
      <c r="H170" s="153"/>
      <c r="I170" s="72"/>
      <c r="J170" s="84"/>
      <c r="K170" s="119"/>
      <c r="L170" s="149"/>
      <c r="M170" s="64"/>
      <c r="N170" s="77"/>
      <c r="O170" s="78"/>
      <c r="P170" s="79"/>
      <c r="Q170" s="156"/>
      <c r="R170" s="105"/>
      <c r="S170" s="81"/>
      <c r="T170" s="80"/>
      <c r="U170" s="81"/>
      <c r="V170" s="157"/>
      <c r="W170" s="83"/>
      <c r="X170" s="84"/>
      <c r="Y170" s="131"/>
      <c r="Z170" s="85"/>
      <c r="AA170" s="81"/>
      <c r="AB170" s="85"/>
      <c r="AC170" s="74"/>
      <c r="AD170" s="82"/>
      <c r="AE170" s="37" t="str">
        <f t="shared" si="47"/>
        <v>00011900</v>
      </c>
      <c r="AF170" s="135" t="str">
        <f t="shared" si="48"/>
        <v/>
      </c>
      <c r="AG170" s="135" t="str">
        <f t="shared" si="49"/>
        <v/>
      </c>
      <c r="AH170" s="135" t="str">
        <f t="shared" si="50"/>
        <v/>
      </c>
      <c r="AI170" s="11"/>
      <c r="AJ170" s="11"/>
      <c r="AK170" s="11"/>
    </row>
    <row r="171" spans="1:37" ht="15" hidden="1" customHeight="1" x14ac:dyDescent="0.3">
      <c r="A171" s="11"/>
      <c r="B171" s="2"/>
      <c r="C171" s="56"/>
      <c r="D171" s="58"/>
      <c r="E171" s="165">
        <f t="shared" si="45"/>
        <v>0</v>
      </c>
      <c r="F171" s="128"/>
      <c r="G171" s="72"/>
      <c r="H171" s="153"/>
      <c r="I171" s="72"/>
      <c r="J171" s="84"/>
      <c r="K171" s="119"/>
      <c r="L171" s="149"/>
      <c r="M171" s="64"/>
      <c r="N171" s="77"/>
      <c r="O171" s="78"/>
      <c r="P171" s="79"/>
      <c r="Q171" s="156"/>
      <c r="R171" s="105"/>
      <c r="S171" s="81"/>
      <c r="T171" s="80"/>
      <c r="U171" s="81"/>
      <c r="V171" s="157"/>
      <c r="W171" s="83"/>
      <c r="X171" s="84"/>
      <c r="Y171" s="131"/>
      <c r="Z171" s="85"/>
      <c r="AA171" s="81"/>
      <c r="AB171" s="85"/>
      <c r="AC171" s="74"/>
      <c r="AD171" s="82"/>
      <c r="AE171" s="37" t="str">
        <f t="shared" si="47"/>
        <v>00011900</v>
      </c>
      <c r="AF171" s="135" t="str">
        <f t="shared" si="48"/>
        <v/>
      </c>
      <c r="AG171" s="135" t="str">
        <f t="shared" si="49"/>
        <v/>
      </c>
      <c r="AH171" s="135" t="str">
        <f t="shared" si="50"/>
        <v/>
      </c>
      <c r="AI171" s="11"/>
      <c r="AJ171" s="11"/>
      <c r="AK171" s="11"/>
    </row>
    <row r="172" spans="1:37" ht="15" hidden="1" customHeight="1" x14ac:dyDescent="0.3">
      <c r="A172" s="11"/>
      <c r="B172" s="2"/>
      <c r="C172" s="56"/>
      <c r="D172" s="58"/>
      <c r="E172" s="165">
        <f t="shared" si="45"/>
        <v>0</v>
      </c>
      <c r="F172" s="128"/>
      <c r="G172" s="72"/>
      <c r="H172" s="153"/>
      <c r="I172" s="72"/>
      <c r="J172" s="84"/>
      <c r="K172" s="119"/>
      <c r="L172" s="149"/>
      <c r="M172" s="64"/>
      <c r="N172" s="77"/>
      <c r="O172" s="78"/>
      <c r="P172" s="79"/>
      <c r="Q172" s="156"/>
      <c r="R172" s="105"/>
      <c r="S172" s="81"/>
      <c r="T172" s="80"/>
      <c r="U172" s="81"/>
      <c r="V172" s="157"/>
      <c r="W172" s="83"/>
      <c r="X172" s="84"/>
      <c r="Y172" s="131"/>
      <c r="Z172" s="85"/>
      <c r="AA172" s="81"/>
      <c r="AB172" s="85"/>
      <c r="AC172" s="74"/>
      <c r="AD172" s="82"/>
      <c r="AE172" s="37" t="str">
        <f t="shared" si="47"/>
        <v>00011900</v>
      </c>
      <c r="AF172" s="135" t="str">
        <f t="shared" si="48"/>
        <v/>
      </c>
      <c r="AG172" s="135" t="str">
        <f t="shared" si="49"/>
        <v/>
      </c>
      <c r="AH172" s="135" t="str">
        <f t="shared" si="50"/>
        <v/>
      </c>
      <c r="AI172" s="11"/>
      <c r="AJ172" s="11"/>
      <c r="AK172" s="11"/>
    </row>
    <row r="173" spans="1:37" ht="15" hidden="1" customHeight="1" x14ac:dyDescent="0.3">
      <c r="A173" s="11"/>
      <c r="B173" s="2"/>
      <c r="C173" s="56"/>
      <c r="D173" s="58"/>
      <c r="E173" s="165">
        <f t="shared" si="45"/>
        <v>0</v>
      </c>
      <c r="F173" s="128"/>
      <c r="G173" s="72"/>
      <c r="H173" s="153"/>
      <c r="I173" s="72"/>
      <c r="J173" s="84"/>
      <c r="K173" s="119"/>
      <c r="L173" s="149"/>
      <c r="M173" s="64"/>
      <c r="N173" s="77"/>
      <c r="O173" s="78"/>
      <c r="P173" s="79"/>
      <c r="Q173" s="156"/>
      <c r="R173" s="105"/>
      <c r="S173" s="81"/>
      <c r="T173" s="80"/>
      <c r="U173" s="81"/>
      <c r="V173" s="157"/>
      <c r="W173" s="83"/>
      <c r="X173" s="84"/>
      <c r="Y173" s="131"/>
      <c r="Z173" s="85"/>
      <c r="AA173" s="81"/>
      <c r="AB173" s="85"/>
      <c r="AC173" s="74"/>
      <c r="AD173" s="82"/>
      <c r="AE173" s="37" t="str">
        <f t="shared" si="47"/>
        <v>00011900</v>
      </c>
      <c r="AF173" s="135" t="str">
        <f t="shared" si="48"/>
        <v/>
      </c>
      <c r="AG173" s="135" t="str">
        <f t="shared" si="49"/>
        <v/>
      </c>
      <c r="AH173" s="135" t="str">
        <f t="shared" si="50"/>
        <v/>
      </c>
      <c r="AI173" s="11"/>
      <c r="AJ173" s="11"/>
      <c r="AK173" s="11"/>
    </row>
    <row r="174" spans="1:37" ht="15" hidden="1" customHeight="1" x14ac:dyDescent="0.3">
      <c r="A174" s="11"/>
      <c r="B174" s="2"/>
      <c r="C174" s="56"/>
      <c r="D174" s="58"/>
      <c r="E174" s="165">
        <f t="shared" si="45"/>
        <v>0</v>
      </c>
      <c r="F174" s="128"/>
      <c r="G174" s="72"/>
      <c r="H174" s="153"/>
      <c r="I174" s="72"/>
      <c r="J174" s="84"/>
      <c r="K174" s="119"/>
      <c r="L174" s="149"/>
      <c r="M174" s="64"/>
      <c r="N174" s="77"/>
      <c r="O174" s="78"/>
      <c r="P174" s="79"/>
      <c r="Q174" s="156"/>
      <c r="R174" s="105"/>
      <c r="S174" s="81"/>
      <c r="T174" s="80"/>
      <c r="U174" s="81"/>
      <c r="V174" s="157"/>
      <c r="W174" s="83"/>
      <c r="X174" s="84"/>
      <c r="Y174" s="131"/>
      <c r="Z174" s="85"/>
      <c r="AA174" s="81"/>
      <c r="AB174" s="85"/>
      <c r="AC174" s="74"/>
      <c r="AD174" s="82"/>
      <c r="AE174" s="37" t="str">
        <f t="shared" si="47"/>
        <v>00011900</v>
      </c>
      <c r="AF174" s="135" t="str">
        <f t="shared" si="48"/>
        <v/>
      </c>
      <c r="AG174" s="135" t="str">
        <f t="shared" si="49"/>
        <v/>
      </c>
      <c r="AH174" s="135" t="str">
        <f t="shared" si="50"/>
        <v/>
      </c>
      <c r="AI174" s="11"/>
      <c r="AJ174" s="11"/>
      <c r="AK174" s="11"/>
    </row>
    <row r="175" spans="1:37" ht="15" hidden="1" customHeight="1" x14ac:dyDescent="0.3">
      <c r="A175" s="11"/>
      <c r="B175" s="2"/>
      <c r="C175" s="56"/>
      <c r="D175" s="58"/>
      <c r="E175" s="165">
        <f t="shared" si="45"/>
        <v>0</v>
      </c>
      <c r="F175" s="128"/>
      <c r="G175" s="72"/>
      <c r="H175" s="153"/>
      <c r="I175" s="72"/>
      <c r="J175" s="84"/>
      <c r="K175" s="119"/>
      <c r="L175" s="149"/>
      <c r="M175" s="64"/>
      <c r="N175" s="77"/>
      <c r="O175" s="78"/>
      <c r="P175" s="79"/>
      <c r="Q175" s="156"/>
      <c r="R175" s="105"/>
      <c r="S175" s="81"/>
      <c r="T175" s="80"/>
      <c r="U175" s="81"/>
      <c r="V175" s="157"/>
      <c r="W175" s="83"/>
      <c r="X175" s="84"/>
      <c r="Y175" s="131"/>
      <c r="Z175" s="85"/>
      <c r="AA175" s="81"/>
      <c r="AB175" s="85"/>
      <c r="AC175" s="74"/>
      <c r="AD175" s="82"/>
      <c r="AE175" s="37" t="str">
        <f t="shared" si="47"/>
        <v>00011900</v>
      </c>
      <c r="AF175" s="135" t="str">
        <f t="shared" si="48"/>
        <v/>
      </c>
      <c r="AG175" s="135" t="str">
        <f t="shared" si="49"/>
        <v/>
      </c>
      <c r="AH175" s="135" t="str">
        <f t="shared" si="50"/>
        <v/>
      </c>
      <c r="AI175" s="11"/>
      <c r="AJ175" s="11"/>
      <c r="AK175" s="11"/>
    </row>
    <row r="176" spans="1:37" ht="15" hidden="1" customHeight="1" x14ac:dyDescent="0.3">
      <c r="A176" s="11"/>
      <c r="B176" s="2"/>
      <c r="C176" s="56"/>
      <c r="D176" s="58"/>
      <c r="E176" s="165">
        <f t="shared" si="45"/>
        <v>0</v>
      </c>
      <c r="F176" s="128"/>
      <c r="G176" s="72"/>
      <c r="H176" s="153"/>
      <c r="I176" s="72"/>
      <c r="J176" s="84"/>
      <c r="K176" s="119"/>
      <c r="L176" s="149"/>
      <c r="M176" s="64"/>
      <c r="N176" s="77"/>
      <c r="O176" s="78"/>
      <c r="P176" s="79"/>
      <c r="Q176" s="156"/>
      <c r="R176" s="105"/>
      <c r="S176" s="81"/>
      <c r="T176" s="80"/>
      <c r="U176" s="81"/>
      <c r="V176" s="157"/>
      <c r="W176" s="83"/>
      <c r="X176" s="84"/>
      <c r="Y176" s="131"/>
      <c r="Z176" s="85"/>
      <c r="AA176" s="81"/>
      <c r="AB176" s="85"/>
      <c r="AC176" s="74"/>
      <c r="AD176" s="82"/>
      <c r="AE176" s="37" t="str">
        <f t="shared" si="47"/>
        <v>00011900</v>
      </c>
      <c r="AF176" s="135" t="str">
        <f t="shared" si="48"/>
        <v/>
      </c>
      <c r="AG176" s="135" t="str">
        <f t="shared" si="49"/>
        <v/>
      </c>
      <c r="AH176" s="135" t="str">
        <f t="shared" si="50"/>
        <v/>
      </c>
      <c r="AI176" s="11"/>
      <c r="AJ176" s="11"/>
      <c r="AK176" s="11"/>
    </row>
    <row r="177" spans="1:37" ht="15" hidden="1" customHeight="1" x14ac:dyDescent="0.3">
      <c r="A177" s="11"/>
      <c r="B177" s="2"/>
      <c r="C177" s="56"/>
      <c r="D177" s="58"/>
      <c r="E177" s="165">
        <f t="shared" si="45"/>
        <v>0</v>
      </c>
      <c r="F177" s="128"/>
      <c r="G177" s="72"/>
      <c r="H177" s="153"/>
      <c r="I177" s="72"/>
      <c r="J177" s="84"/>
      <c r="K177" s="119"/>
      <c r="L177" s="149"/>
      <c r="M177" s="64"/>
      <c r="N177" s="77"/>
      <c r="O177" s="78"/>
      <c r="P177" s="79"/>
      <c r="Q177" s="156"/>
      <c r="R177" s="105"/>
      <c r="S177" s="81"/>
      <c r="T177" s="80"/>
      <c r="U177" s="81"/>
      <c r="V177" s="157"/>
      <c r="W177" s="83"/>
      <c r="X177" s="84"/>
      <c r="Y177" s="131"/>
      <c r="Z177" s="85"/>
      <c r="AA177" s="81"/>
      <c r="AB177" s="85"/>
      <c r="AC177" s="74"/>
      <c r="AD177" s="82"/>
      <c r="AE177" s="37" t="str">
        <f t="shared" si="47"/>
        <v>00011900</v>
      </c>
      <c r="AF177" s="135" t="str">
        <f t="shared" si="48"/>
        <v/>
      </c>
      <c r="AG177" s="135" t="str">
        <f t="shared" si="49"/>
        <v/>
      </c>
      <c r="AH177" s="135" t="str">
        <f t="shared" si="50"/>
        <v/>
      </c>
      <c r="AI177" s="11"/>
      <c r="AJ177" s="11"/>
      <c r="AK177" s="11"/>
    </row>
    <row r="178" spans="1:37" ht="15" hidden="1" customHeight="1" x14ac:dyDescent="0.3">
      <c r="A178" s="11"/>
      <c r="B178" s="2"/>
      <c r="C178" s="56"/>
      <c r="D178" s="58"/>
      <c r="E178" s="165">
        <f t="shared" si="45"/>
        <v>0</v>
      </c>
      <c r="F178" s="128"/>
      <c r="G178" s="72"/>
      <c r="H178" s="153"/>
      <c r="I178" s="72"/>
      <c r="J178" s="84"/>
      <c r="K178" s="119"/>
      <c r="L178" s="149"/>
      <c r="M178" s="64"/>
      <c r="N178" s="77"/>
      <c r="O178" s="78"/>
      <c r="P178" s="79"/>
      <c r="Q178" s="156"/>
      <c r="R178" s="105"/>
      <c r="S178" s="81"/>
      <c r="T178" s="80"/>
      <c r="U178" s="81"/>
      <c r="V178" s="157"/>
      <c r="W178" s="83"/>
      <c r="X178" s="84"/>
      <c r="Y178" s="131"/>
      <c r="Z178" s="85"/>
      <c r="AA178" s="81"/>
      <c r="AB178" s="85"/>
      <c r="AC178" s="74"/>
      <c r="AD178" s="82"/>
      <c r="AE178" s="37" t="str">
        <f t="shared" si="47"/>
        <v>00011900</v>
      </c>
      <c r="AF178" s="135" t="str">
        <f t="shared" si="48"/>
        <v/>
      </c>
      <c r="AG178" s="135" t="str">
        <f t="shared" si="49"/>
        <v/>
      </c>
      <c r="AH178" s="135" t="str">
        <f t="shared" si="50"/>
        <v/>
      </c>
      <c r="AI178" s="11"/>
      <c r="AJ178" s="11"/>
      <c r="AK178" s="11"/>
    </row>
    <row r="179" spans="1:37" ht="15" hidden="1" customHeight="1" x14ac:dyDescent="0.3">
      <c r="A179" s="11"/>
      <c r="B179" s="2"/>
      <c r="C179" s="56"/>
      <c r="D179" s="58"/>
      <c r="E179" s="165">
        <f t="shared" si="45"/>
        <v>0</v>
      </c>
      <c r="F179" s="128"/>
      <c r="G179" s="72"/>
      <c r="H179" s="153"/>
      <c r="I179" s="72"/>
      <c r="J179" s="84"/>
      <c r="K179" s="119"/>
      <c r="L179" s="149"/>
      <c r="M179" s="64"/>
      <c r="N179" s="77"/>
      <c r="O179" s="78"/>
      <c r="P179" s="79"/>
      <c r="Q179" s="156"/>
      <c r="R179" s="105"/>
      <c r="S179" s="81"/>
      <c r="T179" s="80"/>
      <c r="U179" s="81"/>
      <c r="V179" s="157"/>
      <c r="W179" s="83"/>
      <c r="X179" s="84"/>
      <c r="Y179" s="131"/>
      <c r="Z179" s="85"/>
      <c r="AA179" s="81"/>
      <c r="AB179" s="85"/>
      <c r="AC179" s="74"/>
      <c r="AD179" s="82"/>
      <c r="AE179" s="37" t="str">
        <f t="shared" si="47"/>
        <v>00011900</v>
      </c>
      <c r="AF179" s="135" t="str">
        <f t="shared" si="48"/>
        <v/>
      </c>
      <c r="AG179" s="135" t="str">
        <f t="shared" si="49"/>
        <v/>
      </c>
      <c r="AH179" s="135" t="str">
        <f t="shared" si="50"/>
        <v/>
      </c>
      <c r="AI179" s="11"/>
      <c r="AJ179" s="11"/>
      <c r="AK179" s="11"/>
    </row>
    <row r="180" spans="1:37" ht="15" hidden="1" customHeight="1" x14ac:dyDescent="0.3">
      <c r="A180" s="11"/>
      <c r="B180" s="2"/>
      <c r="C180" s="56"/>
      <c r="D180" s="58"/>
      <c r="E180" s="165">
        <f t="shared" si="45"/>
        <v>0</v>
      </c>
      <c r="F180" s="128"/>
      <c r="G180" s="72"/>
      <c r="H180" s="153"/>
      <c r="I180" s="72"/>
      <c r="J180" s="84"/>
      <c r="K180" s="119"/>
      <c r="L180" s="149"/>
      <c r="M180" s="64"/>
      <c r="N180" s="77"/>
      <c r="O180" s="78"/>
      <c r="P180" s="79"/>
      <c r="Q180" s="156"/>
      <c r="R180" s="105"/>
      <c r="S180" s="81"/>
      <c r="T180" s="80"/>
      <c r="U180" s="81"/>
      <c r="V180" s="157"/>
      <c r="W180" s="83"/>
      <c r="X180" s="84"/>
      <c r="Y180" s="131"/>
      <c r="Z180" s="85"/>
      <c r="AA180" s="81"/>
      <c r="AB180" s="85"/>
      <c r="AC180" s="74"/>
      <c r="AD180" s="82"/>
      <c r="AE180" s="37" t="str">
        <f t="shared" si="47"/>
        <v>00011900</v>
      </c>
      <c r="AF180" s="135" t="str">
        <f t="shared" si="48"/>
        <v/>
      </c>
      <c r="AG180" s="135" t="str">
        <f t="shared" si="49"/>
        <v/>
      </c>
      <c r="AH180" s="135" t="str">
        <f t="shared" si="50"/>
        <v/>
      </c>
      <c r="AI180" s="11"/>
      <c r="AJ180" s="11"/>
      <c r="AK180" s="11"/>
    </row>
    <row r="181" spans="1:37" ht="15" hidden="1" customHeight="1" x14ac:dyDescent="0.3">
      <c r="A181" s="11"/>
      <c r="B181" s="2"/>
      <c r="C181" s="56"/>
      <c r="D181" s="58"/>
      <c r="E181" s="165">
        <f t="shared" si="45"/>
        <v>0</v>
      </c>
      <c r="F181" s="128"/>
      <c r="G181" s="72"/>
      <c r="H181" s="153"/>
      <c r="I181" s="72"/>
      <c r="J181" s="84"/>
      <c r="K181" s="119"/>
      <c r="L181" s="149"/>
      <c r="M181" s="64"/>
      <c r="N181" s="77"/>
      <c r="O181" s="78"/>
      <c r="P181" s="79"/>
      <c r="Q181" s="156"/>
      <c r="R181" s="105"/>
      <c r="S181" s="81"/>
      <c r="T181" s="80"/>
      <c r="U181" s="81"/>
      <c r="V181" s="157"/>
      <c r="W181" s="83"/>
      <c r="X181" s="84"/>
      <c r="Y181" s="131"/>
      <c r="Z181" s="85"/>
      <c r="AA181" s="81"/>
      <c r="AB181" s="85"/>
      <c r="AC181" s="74"/>
      <c r="AD181" s="82"/>
      <c r="AE181" s="37" t="str">
        <f t="shared" si="47"/>
        <v>00011900</v>
      </c>
      <c r="AF181" s="135" t="str">
        <f t="shared" si="48"/>
        <v/>
      </c>
      <c r="AG181" s="135" t="str">
        <f t="shared" si="49"/>
        <v/>
      </c>
      <c r="AH181" s="135" t="str">
        <f t="shared" si="50"/>
        <v/>
      </c>
      <c r="AI181" s="11"/>
      <c r="AJ181" s="11"/>
      <c r="AK181" s="11"/>
    </row>
    <row r="182" spans="1:37" ht="15" hidden="1" customHeight="1" x14ac:dyDescent="0.3">
      <c r="A182" s="11"/>
      <c r="B182" s="2"/>
      <c r="C182" s="56"/>
      <c r="D182" s="58"/>
      <c r="E182" s="165">
        <f t="shared" si="45"/>
        <v>0</v>
      </c>
      <c r="F182" s="128"/>
      <c r="G182" s="72"/>
      <c r="H182" s="153"/>
      <c r="I182" s="72"/>
      <c r="J182" s="84"/>
      <c r="K182" s="119"/>
      <c r="L182" s="149"/>
      <c r="M182" s="64"/>
      <c r="N182" s="77"/>
      <c r="O182" s="78"/>
      <c r="P182" s="79"/>
      <c r="Q182" s="156"/>
      <c r="R182" s="105"/>
      <c r="S182" s="81"/>
      <c r="T182" s="80"/>
      <c r="U182" s="81"/>
      <c r="V182" s="157"/>
      <c r="W182" s="83"/>
      <c r="X182" s="84"/>
      <c r="Y182" s="131"/>
      <c r="Z182" s="85"/>
      <c r="AA182" s="81"/>
      <c r="AB182" s="85"/>
      <c r="AC182" s="74"/>
      <c r="AD182" s="82"/>
      <c r="AE182" s="37" t="str">
        <f t="shared" si="47"/>
        <v>00011900</v>
      </c>
      <c r="AF182" s="135" t="str">
        <f t="shared" si="48"/>
        <v/>
      </c>
      <c r="AG182" s="135" t="str">
        <f t="shared" si="49"/>
        <v/>
      </c>
      <c r="AH182" s="135" t="str">
        <f t="shared" si="50"/>
        <v/>
      </c>
      <c r="AI182" s="11"/>
      <c r="AJ182" s="11"/>
      <c r="AK182" s="11"/>
    </row>
    <row r="183" spans="1:37" ht="15" hidden="1" customHeight="1" x14ac:dyDescent="0.3">
      <c r="A183" s="11"/>
      <c r="B183" s="2"/>
      <c r="C183" s="56"/>
      <c r="D183" s="58"/>
      <c r="E183" s="165">
        <f t="shared" si="45"/>
        <v>0</v>
      </c>
      <c r="F183" s="128"/>
      <c r="G183" s="72"/>
      <c r="H183" s="153"/>
      <c r="I183" s="72"/>
      <c r="J183" s="84"/>
      <c r="K183" s="119"/>
      <c r="L183" s="149"/>
      <c r="M183" s="64"/>
      <c r="N183" s="77"/>
      <c r="O183" s="78"/>
      <c r="P183" s="79"/>
      <c r="Q183" s="156"/>
      <c r="R183" s="105"/>
      <c r="S183" s="81"/>
      <c r="T183" s="80"/>
      <c r="U183" s="81"/>
      <c r="V183" s="157"/>
      <c r="W183" s="83"/>
      <c r="X183" s="84"/>
      <c r="Y183" s="131"/>
      <c r="Z183" s="85"/>
      <c r="AA183" s="81"/>
      <c r="AB183" s="85"/>
      <c r="AC183" s="74"/>
      <c r="AD183" s="82"/>
      <c r="AE183" s="37" t="str">
        <f t="shared" si="47"/>
        <v>00011900</v>
      </c>
      <c r="AF183" s="135" t="str">
        <f t="shared" si="48"/>
        <v/>
      </c>
      <c r="AG183" s="135" t="str">
        <f t="shared" si="49"/>
        <v/>
      </c>
      <c r="AH183" s="135" t="str">
        <f t="shared" si="50"/>
        <v/>
      </c>
      <c r="AI183" s="11"/>
      <c r="AJ183" s="11"/>
      <c r="AK183" s="11"/>
    </row>
    <row r="184" spans="1:37" ht="15" hidden="1" customHeight="1" x14ac:dyDescent="0.3">
      <c r="A184" s="11"/>
      <c r="B184" s="2"/>
      <c r="C184" s="56"/>
      <c r="D184" s="58"/>
      <c r="E184" s="165">
        <f t="shared" si="45"/>
        <v>0</v>
      </c>
      <c r="F184" s="128"/>
      <c r="G184" s="72"/>
      <c r="H184" s="153"/>
      <c r="I184" s="72"/>
      <c r="J184" s="84"/>
      <c r="K184" s="119"/>
      <c r="L184" s="149"/>
      <c r="M184" s="64"/>
      <c r="N184" s="77"/>
      <c r="O184" s="78"/>
      <c r="P184" s="79"/>
      <c r="Q184" s="156"/>
      <c r="R184" s="105"/>
      <c r="S184" s="81"/>
      <c r="T184" s="80"/>
      <c r="U184" s="81"/>
      <c r="V184" s="157"/>
      <c r="W184" s="83"/>
      <c r="X184" s="84"/>
      <c r="Y184" s="131"/>
      <c r="Z184" s="85"/>
      <c r="AA184" s="81"/>
      <c r="AB184" s="85"/>
      <c r="AC184" s="74"/>
      <c r="AD184" s="82"/>
      <c r="AE184" s="37" t="str">
        <f t="shared" si="47"/>
        <v>00011900</v>
      </c>
      <c r="AF184" s="135" t="str">
        <f t="shared" si="48"/>
        <v/>
      </c>
      <c r="AG184" s="135" t="str">
        <f t="shared" si="49"/>
        <v/>
      </c>
      <c r="AH184" s="135" t="str">
        <f t="shared" si="50"/>
        <v/>
      </c>
      <c r="AI184" s="11"/>
      <c r="AJ184" s="11"/>
      <c r="AK184" s="11"/>
    </row>
    <row r="185" spans="1:37" ht="15" hidden="1" customHeight="1" x14ac:dyDescent="0.3">
      <c r="A185" s="11"/>
      <c r="B185" s="2"/>
      <c r="C185" s="56"/>
      <c r="D185" s="58"/>
      <c r="E185" s="165">
        <f t="shared" si="45"/>
        <v>0</v>
      </c>
      <c r="F185" s="128"/>
      <c r="G185" s="72"/>
      <c r="H185" s="153"/>
      <c r="I185" s="72"/>
      <c r="J185" s="84"/>
      <c r="K185" s="119"/>
      <c r="L185" s="149"/>
      <c r="M185" s="64"/>
      <c r="N185" s="77"/>
      <c r="O185" s="78"/>
      <c r="P185" s="79"/>
      <c r="Q185" s="156"/>
      <c r="R185" s="105"/>
      <c r="S185" s="81"/>
      <c r="T185" s="80"/>
      <c r="U185" s="81"/>
      <c r="V185" s="157"/>
      <c r="W185" s="83"/>
      <c r="X185" s="84"/>
      <c r="Y185" s="131"/>
      <c r="Z185" s="85"/>
      <c r="AA185" s="81"/>
      <c r="AB185" s="85"/>
      <c r="AC185" s="74"/>
      <c r="AD185" s="82"/>
      <c r="AE185" s="37" t="str">
        <f t="shared" si="47"/>
        <v>00011900</v>
      </c>
      <c r="AF185" s="135" t="str">
        <f t="shared" si="48"/>
        <v/>
      </c>
      <c r="AG185" s="135" t="str">
        <f t="shared" si="49"/>
        <v/>
      </c>
      <c r="AH185" s="135" t="str">
        <f t="shared" si="50"/>
        <v/>
      </c>
      <c r="AI185" s="11"/>
      <c r="AJ185" s="11"/>
      <c r="AK185" s="11"/>
    </row>
    <row r="186" spans="1:37" ht="15" hidden="1" customHeight="1" x14ac:dyDescent="0.3">
      <c r="A186" s="11"/>
      <c r="B186" s="2"/>
      <c r="C186" s="56"/>
      <c r="D186" s="58"/>
      <c r="E186" s="165">
        <f t="shared" si="45"/>
        <v>0</v>
      </c>
      <c r="F186" s="128"/>
      <c r="G186" s="72"/>
      <c r="H186" s="153"/>
      <c r="I186" s="72"/>
      <c r="J186" s="84"/>
      <c r="K186" s="119"/>
      <c r="L186" s="149"/>
      <c r="M186" s="64"/>
      <c r="N186" s="77"/>
      <c r="O186" s="78"/>
      <c r="P186" s="79"/>
      <c r="Q186" s="156"/>
      <c r="R186" s="105"/>
      <c r="S186" s="81"/>
      <c r="T186" s="80"/>
      <c r="U186" s="81"/>
      <c r="V186" s="157"/>
      <c r="W186" s="83"/>
      <c r="X186" s="84"/>
      <c r="Y186" s="131"/>
      <c r="Z186" s="85"/>
      <c r="AA186" s="81"/>
      <c r="AB186" s="85"/>
      <c r="AC186" s="74"/>
      <c r="AD186" s="82"/>
      <c r="AE186" s="37" t="str">
        <f t="shared" si="47"/>
        <v>00011900</v>
      </c>
      <c r="AF186" s="135" t="str">
        <f t="shared" si="48"/>
        <v/>
      </c>
      <c r="AG186" s="135" t="str">
        <f t="shared" si="49"/>
        <v/>
      </c>
      <c r="AH186" s="135" t="str">
        <f t="shared" si="50"/>
        <v/>
      </c>
      <c r="AI186" s="11"/>
      <c r="AJ186" s="11"/>
      <c r="AK186" s="11"/>
    </row>
    <row r="187" spans="1:37" ht="15" hidden="1" customHeight="1" x14ac:dyDescent="0.3">
      <c r="A187" s="11"/>
      <c r="B187" s="2"/>
      <c r="C187" s="56"/>
      <c r="D187" s="58"/>
      <c r="E187" s="165">
        <f t="shared" si="45"/>
        <v>0</v>
      </c>
      <c r="F187" s="128"/>
      <c r="G187" s="72"/>
      <c r="H187" s="153"/>
      <c r="I187" s="72"/>
      <c r="J187" s="84"/>
      <c r="K187" s="119"/>
      <c r="L187" s="149"/>
      <c r="M187" s="64"/>
      <c r="N187" s="77"/>
      <c r="O187" s="78"/>
      <c r="P187" s="79"/>
      <c r="Q187" s="156"/>
      <c r="R187" s="105"/>
      <c r="S187" s="81"/>
      <c r="T187" s="80"/>
      <c r="U187" s="81"/>
      <c r="V187" s="157"/>
      <c r="W187" s="83"/>
      <c r="X187" s="84"/>
      <c r="Y187" s="131"/>
      <c r="Z187" s="85"/>
      <c r="AA187" s="81"/>
      <c r="AB187" s="85"/>
      <c r="AC187" s="74"/>
      <c r="AD187" s="82"/>
      <c r="AE187" s="37" t="str">
        <f t="shared" si="47"/>
        <v>00011900</v>
      </c>
      <c r="AF187" s="135" t="str">
        <f t="shared" si="48"/>
        <v/>
      </c>
      <c r="AG187" s="135" t="str">
        <f t="shared" si="49"/>
        <v/>
      </c>
      <c r="AH187" s="135" t="str">
        <f t="shared" si="50"/>
        <v/>
      </c>
      <c r="AI187" s="11"/>
      <c r="AJ187" s="11"/>
      <c r="AK187" s="11"/>
    </row>
    <row r="188" spans="1:37" ht="15" hidden="1" customHeight="1" x14ac:dyDescent="0.3">
      <c r="A188" s="11"/>
      <c r="B188" s="2"/>
      <c r="C188" s="56"/>
      <c r="D188" s="58"/>
      <c r="E188" s="165">
        <f t="shared" si="45"/>
        <v>0</v>
      </c>
      <c r="F188" s="128"/>
      <c r="G188" s="72"/>
      <c r="H188" s="153"/>
      <c r="I188" s="72"/>
      <c r="J188" s="84"/>
      <c r="K188" s="119"/>
      <c r="L188" s="149"/>
      <c r="M188" s="64"/>
      <c r="N188" s="77"/>
      <c r="O188" s="78"/>
      <c r="P188" s="79"/>
      <c r="Q188" s="156"/>
      <c r="R188" s="105"/>
      <c r="S188" s="81"/>
      <c r="T188" s="80"/>
      <c r="U188" s="81"/>
      <c r="V188" s="157"/>
      <c r="W188" s="83"/>
      <c r="X188" s="84"/>
      <c r="Y188" s="131"/>
      <c r="Z188" s="85"/>
      <c r="AA188" s="81"/>
      <c r="AB188" s="85"/>
      <c r="AC188" s="74"/>
      <c r="AD188" s="82"/>
      <c r="AE188" s="37" t="str">
        <f t="shared" si="47"/>
        <v>00011900</v>
      </c>
      <c r="AF188" s="135" t="str">
        <f t="shared" si="48"/>
        <v/>
      </c>
      <c r="AG188" s="135" t="str">
        <f t="shared" si="49"/>
        <v/>
      </c>
      <c r="AH188" s="135" t="str">
        <f t="shared" si="50"/>
        <v/>
      </c>
      <c r="AI188" s="11"/>
      <c r="AJ188" s="11"/>
      <c r="AK188" s="11"/>
    </row>
    <row r="189" spans="1:37" ht="15" hidden="1" customHeight="1" x14ac:dyDescent="0.3">
      <c r="A189" s="11"/>
      <c r="B189" s="2"/>
      <c r="C189" s="56"/>
      <c r="D189" s="58"/>
      <c r="E189" s="165">
        <f t="shared" si="45"/>
        <v>0</v>
      </c>
      <c r="F189" s="128"/>
      <c r="G189" s="72"/>
      <c r="H189" s="153"/>
      <c r="I189" s="72"/>
      <c r="J189" s="84"/>
      <c r="K189" s="119"/>
      <c r="L189" s="149"/>
      <c r="M189" s="64"/>
      <c r="N189" s="77"/>
      <c r="O189" s="78"/>
      <c r="P189" s="79"/>
      <c r="Q189" s="156"/>
      <c r="R189" s="105"/>
      <c r="S189" s="81"/>
      <c r="T189" s="80"/>
      <c r="U189" s="81"/>
      <c r="V189" s="157"/>
      <c r="W189" s="83"/>
      <c r="X189" s="84"/>
      <c r="Y189" s="131"/>
      <c r="Z189" s="85"/>
      <c r="AA189" s="81"/>
      <c r="AB189" s="85"/>
      <c r="AC189" s="74"/>
      <c r="AD189" s="82"/>
      <c r="AE189" s="37" t="str">
        <f t="shared" si="47"/>
        <v>00011900</v>
      </c>
      <c r="AF189" s="135" t="str">
        <f t="shared" si="48"/>
        <v/>
      </c>
      <c r="AG189" s="135" t="str">
        <f t="shared" si="49"/>
        <v/>
      </c>
      <c r="AH189" s="135" t="str">
        <f t="shared" si="50"/>
        <v/>
      </c>
      <c r="AI189" s="11"/>
      <c r="AJ189" s="11"/>
      <c r="AK189" s="11"/>
    </row>
    <row r="190" spans="1:37" ht="15" hidden="1" customHeight="1" x14ac:dyDescent="0.3">
      <c r="A190" s="11"/>
      <c r="B190" s="2"/>
      <c r="C190" s="56"/>
      <c r="D190" s="58"/>
      <c r="E190" s="165">
        <f t="shared" si="45"/>
        <v>0</v>
      </c>
      <c r="F190" s="128"/>
      <c r="G190" s="72"/>
      <c r="H190" s="153"/>
      <c r="I190" s="72"/>
      <c r="J190" s="84"/>
      <c r="K190" s="119"/>
      <c r="L190" s="149"/>
      <c r="M190" s="64"/>
      <c r="N190" s="77"/>
      <c r="O190" s="78"/>
      <c r="P190" s="79"/>
      <c r="Q190" s="156"/>
      <c r="R190" s="105"/>
      <c r="S190" s="81"/>
      <c r="T190" s="80"/>
      <c r="U190" s="81"/>
      <c r="V190" s="157"/>
      <c r="W190" s="83"/>
      <c r="X190" s="84"/>
      <c r="Y190" s="131"/>
      <c r="Z190" s="85"/>
      <c r="AA190" s="81"/>
      <c r="AB190" s="85"/>
      <c r="AC190" s="74"/>
      <c r="AD190" s="82"/>
      <c r="AE190" s="37" t="str">
        <f t="shared" si="47"/>
        <v>00011900</v>
      </c>
      <c r="AF190" s="135" t="str">
        <f t="shared" si="48"/>
        <v/>
      </c>
      <c r="AG190" s="135" t="str">
        <f t="shared" si="49"/>
        <v/>
      </c>
      <c r="AH190" s="135" t="str">
        <f t="shared" si="50"/>
        <v/>
      </c>
      <c r="AI190" s="11"/>
      <c r="AJ190" s="11"/>
      <c r="AK190" s="11"/>
    </row>
    <row r="191" spans="1:37" ht="15" hidden="1" customHeight="1" x14ac:dyDescent="0.3">
      <c r="A191" s="11"/>
      <c r="B191" s="2"/>
      <c r="C191" s="56"/>
      <c r="D191" s="58"/>
      <c r="E191" s="165">
        <f t="shared" si="45"/>
        <v>0</v>
      </c>
      <c r="F191" s="128"/>
      <c r="G191" s="72"/>
      <c r="H191" s="153"/>
      <c r="I191" s="72"/>
      <c r="J191" s="84"/>
      <c r="K191" s="119"/>
      <c r="L191" s="149"/>
      <c r="M191" s="64"/>
      <c r="N191" s="77"/>
      <c r="O191" s="78"/>
      <c r="P191" s="79"/>
      <c r="Q191" s="156"/>
      <c r="R191" s="105"/>
      <c r="S191" s="81"/>
      <c r="T191" s="80"/>
      <c r="U191" s="81"/>
      <c r="V191" s="157"/>
      <c r="W191" s="83"/>
      <c r="X191" s="84"/>
      <c r="Y191" s="131"/>
      <c r="Z191" s="85"/>
      <c r="AA191" s="81"/>
      <c r="AB191" s="85"/>
      <c r="AC191" s="74"/>
      <c r="AD191" s="82"/>
      <c r="AE191" s="37" t="str">
        <f t="shared" si="47"/>
        <v>00011900</v>
      </c>
      <c r="AF191" s="135" t="str">
        <f t="shared" si="48"/>
        <v/>
      </c>
      <c r="AG191" s="135" t="str">
        <f t="shared" si="49"/>
        <v/>
      </c>
      <c r="AH191" s="135" t="str">
        <f t="shared" si="50"/>
        <v/>
      </c>
      <c r="AI191" s="11"/>
      <c r="AJ191" s="11"/>
      <c r="AK191" s="11"/>
    </row>
    <row r="192" spans="1:37" ht="15" hidden="1" customHeight="1" x14ac:dyDescent="0.3">
      <c r="A192" s="11"/>
      <c r="B192" s="2"/>
      <c r="C192" s="56"/>
      <c r="D192" s="58"/>
      <c r="E192" s="165">
        <f t="shared" si="45"/>
        <v>0</v>
      </c>
      <c r="F192" s="128"/>
      <c r="G192" s="72"/>
      <c r="H192" s="153"/>
      <c r="I192" s="72"/>
      <c r="J192" s="84"/>
      <c r="K192" s="119"/>
      <c r="L192" s="149"/>
      <c r="M192" s="64"/>
      <c r="N192" s="77"/>
      <c r="O192" s="78"/>
      <c r="P192" s="79"/>
      <c r="Q192" s="156"/>
      <c r="R192" s="105"/>
      <c r="S192" s="81"/>
      <c r="T192" s="80"/>
      <c r="U192" s="81"/>
      <c r="V192" s="157"/>
      <c r="W192" s="83"/>
      <c r="X192" s="84"/>
      <c r="Y192" s="131"/>
      <c r="Z192" s="85"/>
      <c r="AA192" s="81"/>
      <c r="AB192" s="85"/>
      <c r="AC192" s="74"/>
      <c r="AD192" s="82"/>
      <c r="AE192" s="37" t="str">
        <f t="shared" si="47"/>
        <v>00011900</v>
      </c>
      <c r="AF192" s="135" t="str">
        <f t="shared" si="48"/>
        <v/>
      </c>
      <c r="AG192" s="135" t="str">
        <f t="shared" si="49"/>
        <v/>
      </c>
      <c r="AH192" s="135" t="str">
        <f t="shared" si="50"/>
        <v/>
      </c>
      <c r="AI192" s="11"/>
      <c r="AJ192" s="11"/>
      <c r="AK192" s="11"/>
    </row>
    <row r="193" spans="1:37" ht="15" hidden="1" customHeight="1" x14ac:dyDescent="0.3">
      <c r="A193" s="11"/>
      <c r="B193" s="2"/>
      <c r="C193" s="56"/>
      <c r="D193" s="58"/>
      <c r="E193" s="165">
        <f t="shared" si="45"/>
        <v>0</v>
      </c>
      <c r="F193" s="128"/>
      <c r="G193" s="72"/>
      <c r="H193" s="153"/>
      <c r="I193" s="72"/>
      <c r="J193" s="84"/>
      <c r="K193" s="119"/>
      <c r="L193" s="149"/>
      <c r="M193" s="64"/>
      <c r="N193" s="77"/>
      <c r="O193" s="78"/>
      <c r="P193" s="79"/>
      <c r="Q193" s="156"/>
      <c r="R193" s="105"/>
      <c r="S193" s="81"/>
      <c r="T193" s="80"/>
      <c r="U193" s="81"/>
      <c r="V193" s="157"/>
      <c r="W193" s="83"/>
      <c r="X193" s="84"/>
      <c r="Y193" s="131"/>
      <c r="Z193" s="85"/>
      <c r="AA193" s="81"/>
      <c r="AB193" s="85"/>
      <c r="AC193" s="74"/>
      <c r="AD193" s="82"/>
      <c r="AE193" s="37" t="str">
        <f t="shared" si="47"/>
        <v>00011900</v>
      </c>
      <c r="AF193" s="135" t="str">
        <f t="shared" si="48"/>
        <v/>
      </c>
      <c r="AG193" s="135" t="str">
        <f t="shared" si="49"/>
        <v/>
      </c>
      <c r="AH193" s="135" t="str">
        <f t="shared" si="50"/>
        <v/>
      </c>
      <c r="AI193" s="11"/>
      <c r="AJ193" s="11"/>
      <c r="AK193" s="11"/>
    </row>
    <row r="194" spans="1:37" ht="15" hidden="1" customHeight="1" x14ac:dyDescent="0.3">
      <c r="A194" s="11"/>
      <c r="B194" s="2"/>
      <c r="C194" s="56"/>
      <c r="D194" s="58"/>
      <c r="E194" s="165">
        <f t="shared" si="45"/>
        <v>0</v>
      </c>
      <c r="F194" s="128"/>
      <c r="G194" s="72"/>
      <c r="H194" s="153"/>
      <c r="I194" s="72"/>
      <c r="J194" s="84"/>
      <c r="K194" s="119"/>
      <c r="L194" s="149"/>
      <c r="M194" s="64"/>
      <c r="N194" s="77"/>
      <c r="O194" s="78"/>
      <c r="P194" s="79"/>
      <c r="Q194" s="156"/>
      <c r="R194" s="105"/>
      <c r="S194" s="81"/>
      <c r="T194" s="80"/>
      <c r="U194" s="81"/>
      <c r="V194" s="157"/>
      <c r="W194" s="83"/>
      <c r="X194" s="84"/>
      <c r="Y194" s="131"/>
      <c r="Z194" s="85"/>
      <c r="AA194" s="81"/>
      <c r="AB194" s="85"/>
      <c r="AC194" s="74"/>
      <c r="AD194" s="82"/>
      <c r="AE194" s="37" t="str">
        <f t="shared" si="47"/>
        <v>00011900</v>
      </c>
      <c r="AF194" s="135" t="str">
        <f t="shared" si="48"/>
        <v/>
      </c>
      <c r="AG194" s="135" t="str">
        <f t="shared" si="49"/>
        <v/>
      </c>
      <c r="AH194" s="135" t="str">
        <f t="shared" si="50"/>
        <v/>
      </c>
      <c r="AI194" s="11"/>
      <c r="AJ194" s="11"/>
      <c r="AK194" s="11"/>
    </row>
    <row r="195" spans="1:37" ht="15" hidden="1" customHeight="1" x14ac:dyDescent="0.3">
      <c r="A195" s="11"/>
      <c r="B195" s="2"/>
      <c r="C195" s="56"/>
      <c r="D195" s="58"/>
      <c r="E195" s="165">
        <f t="shared" si="45"/>
        <v>0</v>
      </c>
      <c r="F195" s="128"/>
      <c r="G195" s="72"/>
      <c r="H195" s="153"/>
      <c r="I195" s="72"/>
      <c r="J195" s="84"/>
      <c r="K195" s="119"/>
      <c r="L195" s="149"/>
      <c r="M195" s="64"/>
      <c r="N195" s="77"/>
      <c r="O195" s="78"/>
      <c r="P195" s="79"/>
      <c r="Q195" s="156"/>
      <c r="R195" s="105"/>
      <c r="S195" s="81"/>
      <c r="T195" s="80"/>
      <c r="U195" s="81"/>
      <c r="V195" s="157"/>
      <c r="W195" s="83"/>
      <c r="X195" s="84"/>
      <c r="Y195" s="131"/>
      <c r="Z195" s="85"/>
      <c r="AA195" s="81"/>
      <c r="AB195" s="85"/>
      <c r="AC195" s="74"/>
      <c r="AD195" s="82"/>
      <c r="AE195" s="37" t="str">
        <f t="shared" si="47"/>
        <v>00011900</v>
      </c>
      <c r="AF195" s="135" t="str">
        <f t="shared" si="48"/>
        <v/>
      </c>
      <c r="AG195" s="135" t="str">
        <f t="shared" si="49"/>
        <v/>
      </c>
      <c r="AH195" s="135" t="str">
        <f t="shared" si="50"/>
        <v/>
      </c>
      <c r="AI195" s="11"/>
      <c r="AJ195" s="11"/>
      <c r="AK195" s="11"/>
    </row>
    <row r="196" spans="1:37" ht="15" hidden="1" customHeight="1" x14ac:dyDescent="0.3">
      <c r="A196" s="11"/>
      <c r="B196" s="2"/>
      <c r="C196" s="56"/>
      <c r="D196" s="58"/>
      <c r="E196" s="165">
        <f t="shared" si="45"/>
        <v>0</v>
      </c>
      <c r="F196" s="128"/>
      <c r="G196" s="72"/>
      <c r="H196" s="153"/>
      <c r="I196" s="72"/>
      <c r="J196" s="84"/>
      <c r="K196" s="119"/>
      <c r="L196" s="149"/>
      <c r="M196" s="64"/>
      <c r="N196" s="77"/>
      <c r="O196" s="78"/>
      <c r="P196" s="79"/>
      <c r="Q196" s="156"/>
      <c r="R196" s="105"/>
      <c r="S196" s="81"/>
      <c r="T196" s="80"/>
      <c r="U196" s="81"/>
      <c r="V196" s="157"/>
      <c r="W196" s="83"/>
      <c r="X196" s="84"/>
      <c r="Y196" s="131"/>
      <c r="Z196" s="85"/>
      <c r="AA196" s="81"/>
      <c r="AB196" s="85"/>
      <c r="AC196" s="74"/>
      <c r="AD196" s="82"/>
      <c r="AE196" s="37" t="str">
        <f t="shared" si="47"/>
        <v>00011900</v>
      </c>
      <c r="AF196" s="135" t="str">
        <f t="shared" si="48"/>
        <v/>
      </c>
      <c r="AG196" s="135" t="str">
        <f t="shared" si="49"/>
        <v/>
      </c>
      <c r="AH196" s="135" t="str">
        <f t="shared" si="50"/>
        <v/>
      </c>
      <c r="AI196" s="11"/>
      <c r="AJ196" s="11"/>
      <c r="AK196" s="11"/>
    </row>
    <row r="197" spans="1:37" ht="15" hidden="1" customHeight="1" x14ac:dyDescent="0.3">
      <c r="A197" s="11"/>
      <c r="B197" s="2"/>
      <c r="C197" s="56"/>
      <c r="D197" s="58"/>
      <c r="E197" s="165">
        <f t="shared" si="45"/>
        <v>0</v>
      </c>
      <c r="F197" s="128"/>
      <c r="G197" s="72"/>
      <c r="H197" s="153"/>
      <c r="I197" s="72"/>
      <c r="J197" s="84"/>
      <c r="K197" s="119"/>
      <c r="L197" s="149"/>
      <c r="M197" s="64"/>
      <c r="N197" s="77"/>
      <c r="O197" s="78"/>
      <c r="P197" s="79"/>
      <c r="Q197" s="156"/>
      <c r="R197" s="105"/>
      <c r="S197" s="81"/>
      <c r="T197" s="80"/>
      <c r="U197" s="81"/>
      <c r="V197" s="157"/>
      <c r="W197" s="83"/>
      <c r="X197" s="84"/>
      <c r="Y197" s="131"/>
      <c r="Z197" s="85"/>
      <c r="AA197" s="81"/>
      <c r="AB197" s="85"/>
      <c r="AC197" s="74"/>
      <c r="AD197" s="82"/>
      <c r="AE197" s="37" t="str">
        <f t="shared" si="47"/>
        <v>00011900</v>
      </c>
      <c r="AF197" s="135" t="str">
        <f t="shared" si="48"/>
        <v/>
      </c>
      <c r="AG197" s="135" t="str">
        <f t="shared" si="49"/>
        <v/>
      </c>
      <c r="AH197" s="135" t="str">
        <f t="shared" si="50"/>
        <v/>
      </c>
      <c r="AI197" s="11"/>
      <c r="AJ197" s="11"/>
      <c r="AK197" s="11"/>
    </row>
    <row r="198" spans="1:37" ht="15" hidden="1" customHeight="1" x14ac:dyDescent="0.3">
      <c r="A198" s="11"/>
      <c r="B198" s="2"/>
      <c r="C198" s="56"/>
      <c r="D198" s="58"/>
      <c r="E198" s="165">
        <f t="shared" si="45"/>
        <v>0</v>
      </c>
      <c r="F198" s="128"/>
      <c r="G198" s="72"/>
      <c r="H198" s="153"/>
      <c r="I198" s="72"/>
      <c r="J198" s="84"/>
      <c r="K198" s="119"/>
      <c r="L198" s="149"/>
      <c r="M198" s="64"/>
      <c r="N198" s="77"/>
      <c r="O198" s="78"/>
      <c r="P198" s="79"/>
      <c r="Q198" s="156"/>
      <c r="R198" s="105"/>
      <c r="S198" s="81"/>
      <c r="T198" s="80"/>
      <c r="U198" s="81"/>
      <c r="V198" s="157"/>
      <c r="W198" s="83"/>
      <c r="X198" s="84"/>
      <c r="Y198" s="131"/>
      <c r="Z198" s="85"/>
      <c r="AA198" s="81"/>
      <c r="AB198" s="85"/>
      <c r="AC198" s="74"/>
      <c r="AD198" s="82"/>
      <c r="AE198" s="37" t="str">
        <f t="shared" si="47"/>
        <v>00011900</v>
      </c>
      <c r="AF198" s="135" t="str">
        <f t="shared" si="48"/>
        <v/>
      </c>
      <c r="AG198" s="135" t="str">
        <f t="shared" si="49"/>
        <v/>
      </c>
      <c r="AH198" s="135" t="str">
        <f t="shared" si="50"/>
        <v/>
      </c>
      <c r="AI198" s="11"/>
      <c r="AJ198" s="11"/>
      <c r="AK198" s="11"/>
    </row>
    <row r="199" spans="1:37" ht="15" hidden="1" customHeight="1" x14ac:dyDescent="0.3">
      <c r="A199" s="11"/>
      <c r="B199" s="2"/>
      <c r="C199" s="56"/>
      <c r="D199" s="58"/>
      <c r="E199" s="165">
        <f t="shared" si="45"/>
        <v>0</v>
      </c>
      <c r="F199" s="128"/>
      <c r="G199" s="72"/>
      <c r="H199" s="153"/>
      <c r="I199" s="72"/>
      <c r="J199" s="84"/>
      <c r="K199" s="119"/>
      <c r="L199" s="149"/>
      <c r="M199" s="64"/>
      <c r="N199" s="77"/>
      <c r="O199" s="78"/>
      <c r="P199" s="79"/>
      <c r="Q199" s="156"/>
      <c r="R199" s="105"/>
      <c r="S199" s="81"/>
      <c r="T199" s="80"/>
      <c r="U199" s="81"/>
      <c r="V199" s="157"/>
      <c r="W199" s="83"/>
      <c r="X199" s="84"/>
      <c r="Y199" s="131"/>
      <c r="Z199" s="85"/>
      <c r="AA199" s="81"/>
      <c r="AB199" s="85"/>
      <c r="AC199" s="74"/>
      <c r="AD199" s="82"/>
      <c r="AE199" s="37" t="str">
        <f t="shared" si="47"/>
        <v>00011900</v>
      </c>
      <c r="AF199" s="135" t="str">
        <f t="shared" si="48"/>
        <v/>
      </c>
      <c r="AG199" s="135" t="str">
        <f t="shared" si="49"/>
        <v/>
      </c>
      <c r="AH199" s="135" t="str">
        <f t="shared" si="50"/>
        <v/>
      </c>
      <c r="AI199" s="11"/>
      <c r="AJ199" s="11"/>
      <c r="AK199" s="11"/>
    </row>
    <row r="200" spans="1:37" ht="15" hidden="1" customHeight="1" x14ac:dyDescent="0.3">
      <c r="A200" s="11"/>
      <c r="B200" s="2"/>
      <c r="C200" s="56"/>
      <c r="D200" s="58"/>
      <c r="E200" s="165">
        <f t="shared" si="45"/>
        <v>0</v>
      </c>
      <c r="F200" s="128"/>
      <c r="G200" s="72"/>
      <c r="H200" s="153"/>
      <c r="I200" s="72"/>
      <c r="J200" s="84"/>
      <c r="K200" s="119"/>
      <c r="L200" s="149"/>
      <c r="M200" s="64"/>
      <c r="N200" s="77"/>
      <c r="O200" s="78"/>
      <c r="P200" s="79"/>
      <c r="Q200" s="156"/>
      <c r="R200" s="105"/>
      <c r="S200" s="81"/>
      <c r="T200" s="80"/>
      <c r="U200" s="81"/>
      <c r="V200" s="157"/>
      <c r="W200" s="83"/>
      <c r="X200" s="84"/>
      <c r="Y200" s="131"/>
      <c r="Z200" s="85"/>
      <c r="AA200" s="81"/>
      <c r="AB200" s="85"/>
      <c r="AC200" s="74"/>
      <c r="AD200" s="82"/>
      <c r="AE200" s="37" t="str">
        <f t="shared" si="47"/>
        <v>00011900</v>
      </c>
      <c r="AF200" s="135" t="str">
        <f t="shared" si="48"/>
        <v/>
      </c>
      <c r="AG200" s="135" t="str">
        <f t="shared" si="49"/>
        <v/>
      </c>
      <c r="AH200" s="135" t="str">
        <f t="shared" si="50"/>
        <v/>
      </c>
      <c r="AI200" s="11"/>
      <c r="AJ200" s="11"/>
      <c r="AK200" s="11"/>
    </row>
    <row r="201" spans="1:37" ht="15" hidden="1" customHeight="1" x14ac:dyDescent="0.3">
      <c r="A201" s="11"/>
      <c r="B201" s="2"/>
      <c r="C201" s="56"/>
      <c r="D201" s="58"/>
      <c r="E201" s="165">
        <f t="shared" si="45"/>
        <v>0</v>
      </c>
      <c r="F201" s="128"/>
      <c r="G201" s="72"/>
      <c r="H201" s="153"/>
      <c r="I201" s="72"/>
      <c r="J201" s="84"/>
      <c r="K201" s="119"/>
      <c r="L201" s="149"/>
      <c r="M201" s="64"/>
      <c r="N201" s="77"/>
      <c r="O201" s="78"/>
      <c r="P201" s="79"/>
      <c r="Q201" s="156"/>
      <c r="R201" s="105"/>
      <c r="S201" s="81"/>
      <c r="T201" s="80"/>
      <c r="U201" s="81"/>
      <c r="V201" s="157"/>
      <c r="W201" s="83"/>
      <c r="X201" s="84"/>
      <c r="Y201" s="131"/>
      <c r="Z201" s="85"/>
      <c r="AA201" s="81"/>
      <c r="AB201" s="85"/>
      <c r="AC201" s="74"/>
      <c r="AD201" s="82"/>
      <c r="AE201" s="37" t="str">
        <f t="shared" si="47"/>
        <v>00011900</v>
      </c>
      <c r="AF201" s="135" t="str">
        <f t="shared" si="48"/>
        <v/>
      </c>
      <c r="AG201" s="135" t="str">
        <f t="shared" si="49"/>
        <v/>
      </c>
      <c r="AH201" s="135" t="str">
        <f t="shared" si="50"/>
        <v/>
      </c>
      <c r="AI201" s="11"/>
      <c r="AJ201" s="11"/>
      <c r="AK201" s="11"/>
    </row>
    <row r="202" spans="1:37" ht="15" hidden="1" customHeight="1" x14ac:dyDescent="0.3">
      <c r="A202" s="11"/>
      <c r="B202" s="2"/>
      <c r="C202" s="56"/>
      <c r="D202" s="58"/>
      <c r="E202" s="165">
        <f t="shared" si="45"/>
        <v>0</v>
      </c>
      <c r="F202" s="128"/>
      <c r="G202" s="72"/>
      <c r="H202" s="153"/>
      <c r="I202" s="72"/>
      <c r="J202" s="84"/>
      <c r="K202" s="119"/>
      <c r="L202" s="149"/>
      <c r="M202" s="64"/>
      <c r="N202" s="77"/>
      <c r="O202" s="78"/>
      <c r="P202" s="79"/>
      <c r="Q202" s="156"/>
      <c r="R202" s="105"/>
      <c r="S202" s="81"/>
      <c r="T202" s="80"/>
      <c r="U202" s="81"/>
      <c r="V202" s="157"/>
      <c r="W202" s="83"/>
      <c r="X202" s="84"/>
      <c r="Y202" s="131"/>
      <c r="Z202" s="85"/>
      <c r="AA202" s="81"/>
      <c r="AB202" s="85"/>
      <c r="AC202" s="74"/>
      <c r="AD202" s="82"/>
      <c r="AE202" s="37" t="str">
        <f t="shared" si="47"/>
        <v>00011900</v>
      </c>
      <c r="AF202" s="135" t="str">
        <f t="shared" si="48"/>
        <v/>
      </c>
      <c r="AG202" s="135" t="str">
        <f t="shared" si="49"/>
        <v/>
      </c>
      <c r="AH202" s="135" t="str">
        <f t="shared" si="50"/>
        <v/>
      </c>
      <c r="AI202" s="11"/>
      <c r="AJ202" s="11"/>
      <c r="AK202" s="11"/>
    </row>
    <row r="203" spans="1:37" ht="15" hidden="1" customHeight="1" x14ac:dyDescent="0.3">
      <c r="A203" s="11"/>
      <c r="B203" s="2"/>
      <c r="C203" s="56"/>
      <c r="D203" s="58"/>
      <c r="E203" s="165">
        <f t="shared" si="45"/>
        <v>0</v>
      </c>
      <c r="F203" s="128"/>
      <c r="G203" s="72"/>
      <c r="H203" s="153"/>
      <c r="I203" s="72"/>
      <c r="J203" s="84"/>
      <c r="K203" s="119"/>
      <c r="L203" s="149"/>
      <c r="M203" s="64"/>
      <c r="N203" s="77"/>
      <c r="O203" s="78"/>
      <c r="P203" s="79"/>
      <c r="Q203" s="156"/>
      <c r="R203" s="105"/>
      <c r="S203" s="81"/>
      <c r="T203" s="80"/>
      <c r="U203" s="81"/>
      <c r="V203" s="157"/>
      <c r="W203" s="83"/>
      <c r="X203" s="84"/>
      <c r="Y203" s="131"/>
      <c r="Z203" s="85"/>
      <c r="AA203" s="81"/>
      <c r="AB203" s="85"/>
      <c r="AC203" s="74"/>
      <c r="AD203" s="82"/>
      <c r="AE203" s="37" t="str">
        <f t="shared" si="47"/>
        <v>00011900</v>
      </c>
      <c r="AF203" s="135" t="str">
        <f t="shared" si="48"/>
        <v/>
      </c>
      <c r="AG203" s="135" t="str">
        <f t="shared" si="49"/>
        <v/>
      </c>
      <c r="AH203" s="135" t="str">
        <f t="shared" si="50"/>
        <v/>
      </c>
      <c r="AI203" s="11"/>
      <c r="AJ203" s="11"/>
      <c r="AK203" s="11"/>
    </row>
    <row r="204" spans="1:37" ht="15" hidden="1" customHeight="1" x14ac:dyDescent="0.3">
      <c r="A204" s="11"/>
      <c r="B204" s="2"/>
      <c r="C204" s="56"/>
      <c r="D204" s="58"/>
      <c r="E204" s="165">
        <f t="shared" si="45"/>
        <v>0</v>
      </c>
      <c r="F204" s="128"/>
      <c r="G204" s="72"/>
      <c r="H204" s="153"/>
      <c r="I204" s="72"/>
      <c r="J204" s="84"/>
      <c r="K204" s="119"/>
      <c r="L204" s="149"/>
      <c r="M204" s="64"/>
      <c r="N204" s="77"/>
      <c r="O204" s="78"/>
      <c r="P204" s="79"/>
      <c r="Q204" s="156"/>
      <c r="R204" s="105"/>
      <c r="S204" s="81"/>
      <c r="T204" s="80"/>
      <c r="U204" s="81"/>
      <c r="V204" s="157"/>
      <c r="W204" s="83"/>
      <c r="X204" s="84"/>
      <c r="Y204" s="131"/>
      <c r="Z204" s="85"/>
      <c r="AA204" s="81"/>
      <c r="AB204" s="85"/>
      <c r="AC204" s="74"/>
      <c r="AD204" s="82"/>
      <c r="AE204" s="37" t="str">
        <f t="shared" si="47"/>
        <v>00011900</v>
      </c>
      <c r="AF204" s="135" t="str">
        <f t="shared" si="48"/>
        <v/>
      </c>
      <c r="AG204" s="135" t="str">
        <f t="shared" si="49"/>
        <v/>
      </c>
      <c r="AH204" s="135" t="str">
        <f t="shared" si="50"/>
        <v/>
      </c>
      <c r="AI204" s="11"/>
      <c r="AJ204" s="11"/>
      <c r="AK204" s="11"/>
    </row>
    <row r="205" spans="1:37" ht="15" hidden="1" customHeight="1" x14ac:dyDescent="0.3">
      <c r="A205" s="11"/>
      <c r="B205" s="2"/>
      <c r="C205" s="56"/>
      <c r="D205" s="58"/>
      <c r="E205" s="165">
        <f t="shared" si="45"/>
        <v>0</v>
      </c>
      <c r="F205" s="128"/>
      <c r="G205" s="72"/>
      <c r="H205" s="153"/>
      <c r="I205" s="72"/>
      <c r="J205" s="84"/>
      <c r="K205" s="119"/>
      <c r="L205" s="149"/>
      <c r="M205" s="64"/>
      <c r="N205" s="77"/>
      <c r="O205" s="78"/>
      <c r="P205" s="79"/>
      <c r="Q205" s="156"/>
      <c r="R205" s="105"/>
      <c r="S205" s="81"/>
      <c r="T205" s="80"/>
      <c r="U205" s="81"/>
      <c r="V205" s="157"/>
      <c r="W205" s="83"/>
      <c r="X205" s="84"/>
      <c r="Y205" s="131"/>
      <c r="Z205" s="85"/>
      <c r="AA205" s="81"/>
      <c r="AB205" s="85"/>
      <c r="AC205" s="74"/>
      <c r="AD205" s="82"/>
      <c r="AE205" s="37" t="str">
        <f t="shared" si="47"/>
        <v>00011900</v>
      </c>
      <c r="AF205" s="135" t="str">
        <f t="shared" si="48"/>
        <v/>
      </c>
      <c r="AG205" s="135" t="str">
        <f t="shared" si="49"/>
        <v/>
      </c>
      <c r="AH205" s="135" t="str">
        <f t="shared" si="50"/>
        <v/>
      </c>
      <c r="AI205" s="11"/>
      <c r="AJ205" s="11"/>
      <c r="AK205" s="11"/>
    </row>
    <row r="206" spans="1:37" ht="15" hidden="1" customHeight="1" x14ac:dyDescent="0.3">
      <c r="A206" s="11"/>
      <c r="B206" s="2"/>
      <c r="C206" s="56"/>
      <c r="D206" s="58"/>
      <c r="E206" s="165">
        <f t="shared" si="45"/>
        <v>0</v>
      </c>
      <c r="F206" s="128"/>
      <c r="G206" s="72"/>
      <c r="H206" s="153"/>
      <c r="I206" s="72"/>
      <c r="J206" s="84"/>
      <c r="K206" s="119"/>
      <c r="L206" s="149"/>
      <c r="M206" s="64"/>
      <c r="N206" s="77"/>
      <c r="O206" s="78"/>
      <c r="P206" s="79"/>
      <c r="Q206" s="156"/>
      <c r="R206" s="105"/>
      <c r="S206" s="81"/>
      <c r="T206" s="80"/>
      <c r="U206" s="81"/>
      <c r="V206" s="157"/>
      <c r="W206" s="83"/>
      <c r="X206" s="84"/>
      <c r="Y206" s="131"/>
      <c r="Z206" s="85"/>
      <c r="AA206" s="81"/>
      <c r="AB206" s="85"/>
      <c r="AC206" s="74"/>
      <c r="AD206" s="82"/>
      <c r="AE206" s="37" t="str">
        <f t="shared" si="47"/>
        <v>00011900</v>
      </c>
      <c r="AF206" s="135" t="str">
        <f t="shared" si="48"/>
        <v/>
      </c>
      <c r="AG206" s="135" t="str">
        <f t="shared" si="49"/>
        <v/>
      </c>
      <c r="AH206" s="135" t="str">
        <f t="shared" si="50"/>
        <v/>
      </c>
      <c r="AI206" s="11"/>
      <c r="AJ206" s="11"/>
      <c r="AK206" s="11"/>
    </row>
    <row r="207" spans="1:37" ht="15" hidden="1" customHeight="1" x14ac:dyDescent="0.3">
      <c r="A207" s="11"/>
      <c r="B207" s="2"/>
      <c r="C207" s="56"/>
      <c r="D207" s="58"/>
      <c r="E207" s="165">
        <f t="shared" si="45"/>
        <v>0</v>
      </c>
      <c r="F207" s="128"/>
      <c r="G207" s="72"/>
      <c r="H207" s="153"/>
      <c r="I207" s="72"/>
      <c r="J207" s="84"/>
      <c r="K207" s="119"/>
      <c r="L207" s="149"/>
      <c r="M207" s="64"/>
      <c r="N207" s="77"/>
      <c r="O207" s="78"/>
      <c r="P207" s="79"/>
      <c r="Q207" s="156"/>
      <c r="R207" s="105"/>
      <c r="S207" s="81"/>
      <c r="T207" s="80"/>
      <c r="U207" s="81"/>
      <c r="V207" s="157"/>
      <c r="W207" s="83"/>
      <c r="X207" s="84"/>
      <c r="Y207" s="131"/>
      <c r="Z207" s="85"/>
      <c r="AA207" s="81"/>
      <c r="AB207" s="85"/>
      <c r="AC207" s="74"/>
      <c r="AD207" s="82"/>
      <c r="AE207" s="37" t="str">
        <f t="shared" si="47"/>
        <v>00011900</v>
      </c>
      <c r="AF207" s="135" t="str">
        <f t="shared" si="48"/>
        <v/>
      </c>
      <c r="AG207" s="135" t="str">
        <f t="shared" si="49"/>
        <v/>
      </c>
      <c r="AH207" s="135" t="str">
        <f t="shared" si="50"/>
        <v/>
      </c>
      <c r="AI207" s="11"/>
      <c r="AJ207" s="11"/>
      <c r="AK207" s="11"/>
    </row>
    <row r="208" spans="1:37" ht="15" hidden="1" customHeight="1" x14ac:dyDescent="0.3">
      <c r="A208" s="11"/>
      <c r="B208" s="2"/>
      <c r="C208" s="56"/>
      <c r="D208" s="58"/>
      <c r="E208" s="165">
        <f t="shared" si="45"/>
        <v>0</v>
      </c>
      <c r="F208" s="128"/>
      <c r="G208" s="72"/>
      <c r="H208" s="153"/>
      <c r="I208" s="72"/>
      <c r="J208" s="84"/>
      <c r="K208" s="119"/>
      <c r="L208" s="149"/>
      <c r="M208" s="64"/>
      <c r="N208" s="77"/>
      <c r="O208" s="78"/>
      <c r="P208" s="79"/>
      <c r="Q208" s="156"/>
      <c r="R208" s="105"/>
      <c r="S208" s="81"/>
      <c r="T208" s="80"/>
      <c r="U208" s="81"/>
      <c r="V208" s="157"/>
      <c r="W208" s="83"/>
      <c r="X208" s="84"/>
      <c r="Y208" s="131"/>
      <c r="Z208" s="85"/>
      <c r="AA208" s="81"/>
      <c r="AB208" s="85"/>
      <c r="AC208" s="74"/>
      <c r="AD208" s="82"/>
      <c r="AE208" s="37" t="str">
        <f t="shared" si="47"/>
        <v>00011900</v>
      </c>
      <c r="AF208" s="135" t="str">
        <f t="shared" si="48"/>
        <v/>
      </c>
      <c r="AG208" s="135" t="str">
        <f t="shared" si="49"/>
        <v/>
      </c>
      <c r="AH208" s="135" t="str">
        <f t="shared" si="50"/>
        <v/>
      </c>
      <c r="AI208" s="11"/>
      <c r="AJ208" s="11"/>
      <c r="AK208" s="11"/>
    </row>
    <row r="209" spans="1:37" ht="15" hidden="1" customHeight="1" x14ac:dyDescent="0.3">
      <c r="A209" s="11"/>
      <c r="B209" s="2"/>
      <c r="C209" s="56"/>
      <c r="D209" s="58"/>
      <c r="E209" s="165">
        <f t="shared" si="45"/>
        <v>0</v>
      </c>
      <c r="F209" s="128"/>
      <c r="G209" s="72"/>
      <c r="H209" s="153"/>
      <c r="I209" s="72"/>
      <c r="J209" s="84"/>
      <c r="K209" s="119"/>
      <c r="L209" s="149"/>
      <c r="M209" s="64"/>
      <c r="N209" s="77"/>
      <c r="O209" s="78"/>
      <c r="P209" s="79"/>
      <c r="Q209" s="156"/>
      <c r="R209" s="105"/>
      <c r="S209" s="81"/>
      <c r="T209" s="80"/>
      <c r="U209" s="81"/>
      <c r="V209" s="157"/>
      <c r="W209" s="83"/>
      <c r="X209" s="84"/>
      <c r="Y209" s="131"/>
      <c r="Z209" s="85"/>
      <c r="AA209" s="81"/>
      <c r="AB209" s="85"/>
      <c r="AC209" s="74"/>
      <c r="AD209" s="82"/>
      <c r="AE209" s="37" t="str">
        <f t="shared" si="47"/>
        <v>00011900</v>
      </c>
      <c r="AF209" s="135" t="str">
        <f t="shared" si="48"/>
        <v/>
      </c>
      <c r="AG209" s="135" t="str">
        <f t="shared" si="49"/>
        <v/>
      </c>
      <c r="AH209" s="135" t="str">
        <f t="shared" si="50"/>
        <v/>
      </c>
      <c r="AI209" s="11"/>
      <c r="AJ209" s="11"/>
      <c r="AK209" s="11"/>
    </row>
    <row r="210" spans="1:37" ht="15" hidden="1" customHeight="1" x14ac:dyDescent="0.3">
      <c r="A210" s="11"/>
      <c r="B210" s="2"/>
      <c r="C210" s="56"/>
      <c r="D210" s="58"/>
      <c r="E210" s="165">
        <f t="shared" si="45"/>
        <v>0</v>
      </c>
      <c r="F210" s="128"/>
      <c r="G210" s="72"/>
      <c r="H210" s="153"/>
      <c r="I210" s="72"/>
      <c r="J210" s="84"/>
      <c r="K210" s="119"/>
      <c r="L210" s="149"/>
      <c r="M210" s="64"/>
      <c r="N210" s="77"/>
      <c r="O210" s="78"/>
      <c r="P210" s="79"/>
      <c r="Q210" s="156"/>
      <c r="R210" s="105"/>
      <c r="S210" s="81"/>
      <c r="T210" s="80"/>
      <c r="U210" s="81"/>
      <c r="V210" s="157"/>
      <c r="W210" s="83"/>
      <c r="X210" s="84"/>
      <c r="Y210" s="131"/>
      <c r="Z210" s="85"/>
      <c r="AA210" s="81"/>
      <c r="AB210" s="85"/>
      <c r="AC210" s="74"/>
      <c r="AD210" s="82"/>
      <c r="AE210" s="37" t="str">
        <f t="shared" si="47"/>
        <v>00011900</v>
      </c>
      <c r="AF210" s="135" t="str">
        <f t="shared" si="48"/>
        <v/>
      </c>
      <c r="AG210" s="135" t="str">
        <f t="shared" si="49"/>
        <v/>
      </c>
      <c r="AH210" s="135" t="str">
        <f t="shared" si="50"/>
        <v/>
      </c>
      <c r="AI210" s="11"/>
      <c r="AJ210" s="11"/>
      <c r="AK210" s="11"/>
    </row>
    <row r="211" spans="1:37" ht="15" hidden="1" customHeight="1" x14ac:dyDescent="0.3">
      <c r="A211" s="11"/>
      <c r="B211" s="2"/>
      <c r="C211" s="56"/>
      <c r="D211" s="58"/>
      <c r="E211" s="165">
        <f t="shared" si="45"/>
        <v>0</v>
      </c>
      <c r="F211" s="128"/>
      <c r="G211" s="72"/>
      <c r="H211" s="153"/>
      <c r="I211" s="72"/>
      <c r="J211" s="84"/>
      <c r="K211" s="119"/>
      <c r="L211" s="149"/>
      <c r="M211" s="64"/>
      <c r="N211" s="77"/>
      <c r="O211" s="78"/>
      <c r="P211" s="79"/>
      <c r="Q211" s="156"/>
      <c r="R211" s="105"/>
      <c r="S211" s="81"/>
      <c r="T211" s="80"/>
      <c r="U211" s="81"/>
      <c r="V211" s="157"/>
      <c r="W211" s="83"/>
      <c r="X211" s="84"/>
      <c r="Y211" s="131"/>
      <c r="Z211" s="85"/>
      <c r="AA211" s="81"/>
      <c r="AB211" s="85"/>
      <c r="AC211" s="74"/>
      <c r="AD211" s="82"/>
      <c r="AE211" s="37" t="str">
        <f t="shared" si="47"/>
        <v>00011900</v>
      </c>
      <c r="AF211" s="135" t="str">
        <f t="shared" si="48"/>
        <v/>
      </c>
      <c r="AG211" s="135" t="str">
        <f t="shared" si="49"/>
        <v/>
      </c>
      <c r="AH211" s="135" t="str">
        <f t="shared" si="50"/>
        <v/>
      </c>
      <c r="AI211" s="11"/>
      <c r="AJ211" s="11"/>
      <c r="AK211" s="11"/>
    </row>
    <row r="212" spans="1:37" ht="15" hidden="1" customHeight="1" x14ac:dyDescent="0.3">
      <c r="A212" s="11"/>
      <c r="B212" s="2"/>
      <c r="C212" s="56"/>
      <c r="D212" s="58"/>
      <c r="E212" s="165">
        <f t="shared" si="45"/>
        <v>0</v>
      </c>
      <c r="F212" s="128"/>
      <c r="G212" s="72"/>
      <c r="H212" s="153"/>
      <c r="I212" s="72"/>
      <c r="J212" s="84"/>
      <c r="K212" s="119"/>
      <c r="L212" s="149"/>
      <c r="M212" s="64"/>
      <c r="N212" s="77"/>
      <c r="O212" s="78"/>
      <c r="P212" s="79"/>
      <c r="Q212" s="156"/>
      <c r="R212" s="105"/>
      <c r="S212" s="81"/>
      <c r="T212" s="80"/>
      <c r="U212" s="81"/>
      <c r="V212" s="157"/>
      <c r="W212" s="83"/>
      <c r="X212" s="84"/>
      <c r="Y212" s="131"/>
      <c r="Z212" s="85"/>
      <c r="AA212" s="81"/>
      <c r="AB212" s="85"/>
      <c r="AC212" s="74"/>
      <c r="AD212" s="82"/>
      <c r="AE212" s="37" t="str">
        <f t="shared" si="47"/>
        <v>00011900</v>
      </c>
      <c r="AF212" s="135" t="str">
        <f t="shared" si="48"/>
        <v/>
      </c>
      <c r="AG212" s="135" t="str">
        <f t="shared" si="49"/>
        <v/>
      </c>
      <c r="AH212" s="135" t="str">
        <f t="shared" si="50"/>
        <v/>
      </c>
      <c r="AI212" s="11"/>
      <c r="AJ212" s="11"/>
      <c r="AK212" s="11"/>
    </row>
    <row r="213" spans="1:37" ht="15" hidden="1" customHeight="1" x14ac:dyDescent="0.3">
      <c r="A213" s="11"/>
      <c r="B213" s="2"/>
      <c r="C213" s="56"/>
      <c r="D213" s="58"/>
      <c r="E213" s="165">
        <f t="shared" si="45"/>
        <v>0</v>
      </c>
      <c r="F213" s="128"/>
      <c r="G213" s="72"/>
      <c r="H213" s="153"/>
      <c r="I213" s="72"/>
      <c r="J213" s="84"/>
      <c r="K213" s="119"/>
      <c r="L213" s="149"/>
      <c r="M213" s="64"/>
      <c r="N213" s="77"/>
      <c r="O213" s="78"/>
      <c r="P213" s="79"/>
      <c r="Q213" s="156"/>
      <c r="R213" s="105"/>
      <c r="S213" s="81"/>
      <c r="T213" s="80"/>
      <c r="U213" s="81"/>
      <c r="V213" s="157"/>
      <c r="W213" s="83"/>
      <c r="X213" s="84"/>
      <c r="Y213" s="131"/>
      <c r="Z213" s="85"/>
      <c r="AA213" s="81"/>
      <c r="AB213" s="85"/>
      <c r="AC213" s="74"/>
      <c r="AD213" s="82"/>
      <c r="AE213" s="37" t="str">
        <f t="shared" si="47"/>
        <v>00011900</v>
      </c>
      <c r="AF213" s="135" t="str">
        <f t="shared" si="48"/>
        <v/>
      </c>
      <c r="AG213" s="135" t="str">
        <f t="shared" si="49"/>
        <v/>
      </c>
      <c r="AH213" s="135" t="str">
        <f t="shared" si="50"/>
        <v/>
      </c>
      <c r="AI213" s="11"/>
      <c r="AJ213" s="11"/>
      <c r="AK213" s="11"/>
    </row>
    <row r="214" spans="1:37" ht="15" hidden="1" customHeight="1" x14ac:dyDescent="0.3">
      <c r="A214" s="11"/>
      <c r="B214" s="2"/>
      <c r="C214" s="56"/>
      <c r="D214" s="58"/>
      <c r="E214" s="165">
        <f t="shared" si="45"/>
        <v>0</v>
      </c>
      <c r="F214" s="128"/>
      <c r="G214" s="72"/>
      <c r="H214" s="153"/>
      <c r="I214" s="72"/>
      <c r="J214" s="84"/>
      <c r="K214" s="119"/>
      <c r="L214" s="149"/>
      <c r="M214" s="64"/>
      <c r="N214" s="77"/>
      <c r="O214" s="78"/>
      <c r="P214" s="79"/>
      <c r="Q214" s="156"/>
      <c r="R214" s="105"/>
      <c r="S214" s="81"/>
      <c r="T214" s="80"/>
      <c r="U214" s="81"/>
      <c r="V214" s="157"/>
      <c r="W214" s="83"/>
      <c r="X214" s="84"/>
      <c r="Y214" s="131"/>
      <c r="Z214" s="85"/>
      <c r="AA214" s="81"/>
      <c r="AB214" s="85"/>
      <c r="AC214" s="74"/>
      <c r="AD214" s="82"/>
      <c r="AE214" s="37" t="str">
        <f t="shared" si="47"/>
        <v>00011900</v>
      </c>
      <c r="AF214" s="135" t="str">
        <f t="shared" si="48"/>
        <v/>
      </c>
      <c r="AG214" s="135" t="str">
        <f t="shared" si="49"/>
        <v/>
      </c>
      <c r="AH214" s="135" t="str">
        <f t="shared" si="50"/>
        <v/>
      </c>
      <c r="AI214" s="11"/>
      <c r="AJ214" s="11"/>
      <c r="AK214" s="11"/>
    </row>
    <row r="215" spans="1:37" ht="15" hidden="1" customHeight="1" x14ac:dyDescent="0.3">
      <c r="A215" s="11"/>
      <c r="B215" s="2"/>
      <c r="C215" s="56"/>
      <c r="D215" s="58"/>
      <c r="E215" s="165">
        <f t="shared" si="45"/>
        <v>0</v>
      </c>
      <c r="F215" s="128"/>
      <c r="G215" s="72"/>
      <c r="H215" s="153"/>
      <c r="I215" s="72"/>
      <c r="J215" s="84"/>
      <c r="K215" s="119"/>
      <c r="L215" s="149"/>
      <c r="M215" s="64"/>
      <c r="N215" s="77"/>
      <c r="O215" s="78"/>
      <c r="P215" s="79"/>
      <c r="Q215" s="156"/>
      <c r="R215" s="105"/>
      <c r="S215" s="81"/>
      <c r="T215" s="80"/>
      <c r="U215" s="81"/>
      <c r="V215" s="157"/>
      <c r="W215" s="83"/>
      <c r="X215" s="84"/>
      <c r="Y215" s="131"/>
      <c r="Z215" s="85"/>
      <c r="AA215" s="81"/>
      <c r="AB215" s="85"/>
      <c r="AC215" s="74"/>
      <c r="AD215" s="82"/>
      <c r="AE215" s="37" t="str">
        <f t="shared" ref="AE215:AE278" si="51">TEXT(F215,"ddmmyyyy")</f>
        <v>00011900</v>
      </c>
      <c r="AF215" s="135" t="str">
        <f t="shared" ref="AF215:AF278" si="52">IF(AE215/1000000 &lt;1,"",LEFT(AE215,2))</f>
        <v/>
      </c>
      <c r="AG215" s="135" t="str">
        <f t="shared" ref="AG215:AG278" si="53">IF(AF215="","",MID(AE215,3,2))</f>
        <v/>
      </c>
      <c r="AH215" s="135" t="str">
        <f t="shared" ref="AH215:AH278" si="54">IF(AF215="","",RIGHT(AE215, 4))</f>
        <v/>
      </c>
      <c r="AI215" s="11"/>
      <c r="AJ215" s="11"/>
      <c r="AK215" s="11"/>
    </row>
    <row r="216" spans="1:37" ht="15" hidden="1" customHeight="1" x14ac:dyDescent="0.3">
      <c r="A216" s="11"/>
      <c r="B216" s="2"/>
      <c r="C216" s="56"/>
      <c r="D216" s="58"/>
      <c r="E216" s="165">
        <f t="shared" si="45"/>
        <v>0</v>
      </c>
      <c r="F216" s="128"/>
      <c r="G216" s="72"/>
      <c r="H216" s="153"/>
      <c r="I216" s="72"/>
      <c r="J216" s="84"/>
      <c r="K216" s="119"/>
      <c r="L216" s="149"/>
      <c r="M216" s="64"/>
      <c r="N216" s="77"/>
      <c r="O216" s="78"/>
      <c r="P216" s="79"/>
      <c r="Q216" s="156"/>
      <c r="R216" s="105"/>
      <c r="S216" s="81"/>
      <c r="T216" s="80"/>
      <c r="U216" s="81"/>
      <c r="V216" s="157"/>
      <c r="W216" s="83"/>
      <c r="X216" s="84"/>
      <c r="Y216" s="131"/>
      <c r="Z216" s="85"/>
      <c r="AA216" s="81"/>
      <c r="AB216" s="85"/>
      <c r="AC216" s="74"/>
      <c r="AD216" s="82"/>
      <c r="AE216" s="37" t="str">
        <f t="shared" si="51"/>
        <v>00011900</v>
      </c>
      <c r="AF216" s="135" t="str">
        <f t="shared" si="52"/>
        <v/>
      </c>
      <c r="AG216" s="135" t="str">
        <f t="shared" si="53"/>
        <v/>
      </c>
      <c r="AH216" s="135" t="str">
        <f t="shared" si="54"/>
        <v/>
      </c>
      <c r="AI216" s="11"/>
      <c r="AJ216" s="11"/>
      <c r="AK216" s="11"/>
    </row>
    <row r="217" spans="1:37" ht="15" hidden="1" customHeight="1" x14ac:dyDescent="0.3">
      <c r="A217" s="11"/>
      <c r="B217" s="2"/>
      <c r="C217" s="56"/>
      <c r="D217" s="58"/>
      <c r="E217" s="165">
        <f t="shared" si="45"/>
        <v>0</v>
      </c>
      <c r="F217" s="128"/>
      <c r="G217" s="72"/>
      <c r="H217" s="153"/>
      <c r="I217" s="72"/>
      <c r="J217" s="84"/>
      <c r="K217" s="119"/>
      <c r="L217" s="149"/>
      <c r="M217" s="64"/>
      <c r="N217" s="77"/>
      <c r="O217" s="78"/>
      <c r="P217" s="79"/>
      <c r="Q217" s="156"/>
      <c r="R217" s="105"/>
      <c r="S217" s="81"/>
      <c r="T217" s="80"/>
      <c r="U217" s="81"/>
      <c r="V217" s="157"/>
      <c r="W217" s="83"/>
      <c r="X217" s="84"/>
      <c r="Y217" s="131"/>
      <c r="Z217" s="85"/>
      <c r="AA217" s="81"/>
      <c r="AB217" s="85"/>
      <c r="AC217" s="74"/>
      <c r="AD217" s="82"/>
      <c r="AE217" s="37" t="str">
        <f t="shared" si="51"/>
        <v>00011900</v>
      </c>
      <c r="AF217" s="135" t="str">
        <f t="shared" si="52"/>
        <v/>
      </c>
      <c r="AG217" s="135" t="str">
        <f t="shared" si="53"/>
        <v/>
      </c>
      <c r="AH217" s="135" t="str">
        <f t="shared" si="54"/>
        <v/>
      </c>
      <c r="AI217" s="11"/>
      <c r="AJ217" s="11"/>
      <c r="AK217" s="11"/>
    </row>
    <row r="218" spans="1:37" ht="15" hidden="1" customHeight="1" x14ac:dyDescent="0.3">
      <c r="A218" s="11"/>
      <c r="B218" s="2"/>
      <c r="C218" s="56"/>
      <c r="D218" s="58"/>
      <c r="E218" s="165">
        <f t="shared" si="45"/>
        <v>0</v>
      </c>
      <c r="F218" s="128"/>
      <c r="G218" s="72"/>
      <c r="H218" s="153"/>
      <c r="I218" s="72"/>
      <c r="J218" s="84"/>
      <c r="K218" s="119"/>
      <c r="L218" s="149"/>
      <c r="M218" s="64"/>
      <c r="N218" s="77"/>
      <c r="O218" s="78"/>
      <c r="P218" s="79"/>
      <c r="Q218" s="156"/>
      <c r="R218" s="105"/>
      <c r="S218" s="81"/>
      <c r="T218" s="80"/>
      <c r="U218" s="81"/>
      <c r="V218" s="157"/>
      <c r="W218" s="83"/>
      <c r="X218" s="84"/>
      <c r="Y218" s="131"/>
      <c r="Z218" s="85"/>
      <c r="AA218" s="81"/>
      <c r="AB218" s="85"/>
      <c r="AC218" s="74"/>
      <c r="AD218" s="82"/>
      <c r="AE218" s="37" t="str">
        <f t="shared" si="51"/>
        <v>00011900</v>
      </c>
      <c r="AF218" s="135" t="str">
        <f t="shared" si="52"/>
        <v/>
      </c>
      <c r="AG218" s="135" t="str">
        <f t="shared" si="53"/>
        <v/>
      </c>
      <c r="AH218" s="135" t="str">
        <f t="shared" si="54"/>
        <v/>
      </c>
      <c r="AI218" s="11"/>
      <c r="AJ218" s="11"/>
      <c r="AK218" s="11"/>
    </row>
    <row r="219" spans="1:37" ht="15" hidden="1" customHeight="1" x14ac:dyDescent="0.3">
      <c r="A219" s="11"/>
      <c r="B219" s="2"/>
      <c r="C219" s="56"/>
      <c r="D219" s="58"/>
      <c r="E219" s="165">
        <f t="shared" si="45"/>
        <v>0</v>
      </c>
      <c r="F219" s="128"/>
      <c r="G219" s="72"/>
      <c r="H219" s="153"/>
      <c r="I219" s="72"/>
      <c r="J219" s="84"/>
      <c r="K219" s="119"/>
      <c r="L219" s="149"/>
      <c r="M219" s="64"/>
      <c r="N219" s="77"/>
      <c r="O219" s="78"/>
      <c r="P219" s="79"/>
      <c r="Q219" s="156"/>
      <c r="R219" s="105"/>
      <c r="S219" s="81"/>
      <c r="T219" s="80"/>
      <c r="U219" s="81"/>
      <c r="V219" s="157"/>
      <c r="W219" s="83"/>
      <c r="X219" s="84"/>
      <c r="Y219" s="131"/>
      <c r="Z219" s="85"/>
      <c r="AA219" s="81"/>
      <c r="AB219" s="85"/>
      <c r="AC219" s="74"/>
      <c r="AD219" s="82"/>
      <c r="AE219" s="37" t="str">
        <f t="shared" si="51"/>
        <v>00011900</v>
      </c>
      <c r="AF219" s="135" t="str">
        <f t="shared" si="52"/>
        <v/>
      </c>
      <c r="AG219" s="135" t="str">
        <f t="shared" si="53"/>
        <v/>
      </c>
      <c r="AH219" s="135" t="str">
        <f t="shared" si="54"/>
        <v/>
      </c>
      <c r="AI219" s="11"/>
      <c r="AJ219" s="11"/>
      <c r="AK219" s="11"/>
    </row>
    <row r="220" spans="1:37" ht="15" hidden="1" customHeight="1" x14ac:dyDescent="0.3">
      <c r="A220" s="11"/>
      <c r="B220" s="2"/>
      <c r="C220" s="56"/>
      <c r="D220" s="58"/>
      <c r="E220" s="165">
        <f t="shared" si="45"/>
        <v>0</v>
      </c>
      <c r="F220" s="128"/>
      <c r="G220" s="72"/>
      <c r="H220" s="153"/>
      <c r="I220" s="72"/>
      <c r="J220" s="84"/>
      <c r="K220" s="119"/>
      <c r="L220" s="149"/>
      <c r="M220" s="64"/>
      <c r="N220" s="77"/>
      <c r="O220" s="78"/>
      <c r="P220" s="79"/>
      <c r="Q220" s="156"/>
      <c r="R220" s="105"/>
      <c r="S220" s="81"/>
      <c r="T220" s="80"/>
      <c r="U220" s="81"/>
      <c r="V220" s="157"/>
      <c r="W220" s="83"/>
      <c r="X220" s="84"/>
      <c r="Y220" s="131"/>
      <c r="Z220" s="85"/>
      <c r="AA220" s="81"/>
      <c r="AB220" s="85"/>
      <c r="AC220" s="74"/>
      <c r="AD220" s="82"/>
      <c r="AE220" s="37" t="str">
        <f t="shared" si="51"/>
        <v>00011900</v>
      </c>
      <c r="AF220" s="135" t="str">
        <f t="shared" si="52"/>
        <v/>
      </c>
      <c r="AG220" s="135" t="str">
        <f t="shared" si="53"/>
        <v/>
      </c>
      <c r="AH220" s="135" t="str">
        <f t="shared" si="54"/>
        <v/>
      </c>
      <c r="AI220" s="11"/>
      <c r="AJ220" s="11"/>
      <c r="AK220" s="11"/>
    </row>
    <row r="221" spans="1:37" ht="15" hidden="1" customHeight="1" x14ac:dyDescent="0.3">
      <c r="A221" s="11"/>
      <c r="B221" s="2"/>
      <c r="C221" s="56"/>
      <c r="D221" s="58"/>
      <c r="E221" s="165">
        <f t="shared" si="45"/>
        <v>0</v>
      </c>
      <c r="F221" s="128"/>
      <c r="G221" s="72"/>
      <c r="H221" s="153"/>
      <c r="I221" s="72"/>
      <c r="J221" s="84"/>
      <c r="K221" s="119"/>
      <c r="L221" s="149"/>
      <c r="M221" s="64"/>
      <c r="N221" s="77"/>
      <c r="O221" s="78"/>
      <c r="P221" s="79"/>
      <c r="Q221" s="156"/>
      <c r="R221" s="105"/>
      <c r="S221" s="81"/>
      <c r="T221" s="80"/>
      <c r="U221" s="81"/>
      <c r="V221" s="157"/>
      <c r="W221" s="83"/>
      <c r="X221" s="84"/>
      <c r="Y221" s="131"/>
      <c r="Z221" s="85"/>
      <c r="AA221" s="81"/>
      <c r="AB221" s="85"/>
      <c r="AC221" s="74"/>
      <c r="AD221" s="82"/>
      <c r="AE221" s="37" t="str">
        <f t="shared" si="51"/>
        <v>00011900</v>
      </c>
      <c r="AF221" s="135" t="str">
        <f t="shared" si="52"/>
        <v/>
      </c>
      <c r="AG221" s="135" t="str">
        <f t="shared" si="53"/>
        <v/>
      </c>
      <c r="AH221" s="135" t="str">
        <f t="shared" si="54"/>
        <v/>
      </c>
      <c r="AI221" s="11"/>
      <c r="AJ221" s="11"/>
      <c r="AK221" s="11"/>
    </row>
    <row r="222" spans="1:37" ht="15" hidden="1" customHeight="1" x14ac:dyDescent="0.3">
      <c r="A222" s="11"/>
      <c r="B222" s="2"/>
      <c r="C222" s="56"/>
      <c r="D222" s="58"/>
      <c r="E222" s="165">
        <f t="shared" si="45"/>
        <v>0</v>
      </c>
      <c r="F222" s="128"/>
      <c r="G222" s="72"/>
      <c r="H222" s="153"/>
      <c r="I222" s="72"/>
      <c r="J222" s="84"/>
      <c r="K222" s="119"/>
      <c r="L222" s="149"/>
      <c r="M222" s="64"/>
      <c r="N222" s="77"/>
      <c r="O222" s="78"/>
      <c r="P222" s="79"/>
      <c r="Q222" s="156"/>
      <c r="R222" s="105"/>
      <c r="S222" s="81"/>
      <c r="T222" s="80"/>
      <c r="U222" s="81"/>
      <c r="V222" s="157"/>
      <c r="W222" s="83"/>
      <c r="X222" s="84"/>
      <c r="Y222" s="131"/>
      <c r="Z222" s="85"/>
      <c r="AA222" s="81"/>
      <c r="AB222" s="85"/>
      <c r="AC222" s="74"/>
      <c r="AD222" s="82"/>
      <c r="AE222" s="37" t="str">
        <f t="shared" si="51"/>
        <v>00011900</v>
      </c>
      <c r="AF222" s="135" t="str">
        <f t="shared" si="52"/>
        <v/>
      </c>
      <c r="AG222" s="135" t="str">
        <f t="shared" si="53"/>
        <v/>
      </c>
      <c r="AH222" s="135" t="str">
        <f t="shared" si="54"/>
        <v/>
      </c>
      <c r="AI222" s="11"/>
      <c r="AJ222" s="11"/>
      <c r="AK222" s="11"/>
    </row>
    <row r="223" spans="1:37" ht="15" hidden="1" customHeight="1" x14ac:dyDescent="0.3">
      <c r="A223" s="11"/>
      <c r="B223" s="2"/>
      <c r="C223" s="56"/>
      <c r="D223" s="58"/>
      <c r="E223" s="165">
        <f t="shared" si="45"/>
        <v>0</v>
      </c>
      <c r="F223" s="128"/>
      <c r="G223" s="72"/>
      <c r="H223" s="153"/>
      <c r="I223" s="72"/>
      <c r="J223" s="84"/>
      <c r="K223" s="119"/>
      <c r="L223" s="149"/>
      <c r="M223" s="64"/>
      <c r="N223" s="77"/>
      <c r="O223" s="78"/>
      <c r="P223" s="79"/>
      <c r="Q223" s="156"/>
      <c r="R223" s="105"/>
      <c r="S223" s="81"/>
      <c r="T223" s="80"/>
      <c r="U223" s="81"/>
      <c r="V223" s="157"/>
      <c r="W223" s="83"/>
      <c r="X223" s="84"/>
      <c r="Y223" s="131"/>
      <c r="Z223" s="85"/>
      <c r="AA223" s="81"/>
      <c r="AB223" s="85"/>
      <c r="AC223" s="74"/>
      <c r="AD223" s="82"/>
      <c r="AE223" s="37" t="str">
        <f t="shared" si="51"/>
        <v>00011900</v>
      </c>
      <c r="AF223" s="135" t="str">
        <f t="shared" si="52"/>
        <v/>
      </c>
      <c r="AG223" s="135" t="str">
        <f t="shared" si="53"/>
        <v/>
      </c>
      <c r="AH223" s="135" t="str">
        <f t="shared" si="54"/>
        <v/>
      </c>
      <c r="AI223" s="11"/>
      <c r="AJ223" s="11"/>
      <c r="AK223" s="11"/>
    </row>
    <row r="224" spans="1:37" ht="15" hidden="1" customHeight="1" x14ac:dyDescent="0.3">
      <c r="A224" s="11"/>
      <c r="B224" s="2"/>
      <c r="C224" s="56"/>
      <c r="D224" s="58"/>
      <c r="E224" s="165">
        <f t="shared" si="45"/>
        <v>0</v>
      </c>
      <c r="F224" s="128"/>
      <c r="G224" s="72"/>
      <c r="H224" s="153"/>
      <c r="I224" s="72"/>
      <c r="J224" s="84"/>
      <c r="K224" s="119"/>
      <c r="L224" s="149"/>
      <c r="M224" s="64"/>
      <c r="N224" s="77"/>
      <c r="O224" s="78"/>
      <c r="P224" s="79"/>
      <c r="Q224" s="156"/>
      <c r="R224" s="105"/>
      <c r="S224" s="81"/>
      <c r="T224" s="80"/>
      <c r="U224" s="81"/>
      <c r="V224" s="157"/>
      <c r="W224" s="83"/>
      <c r="X224" s="84"/>
      <c r="Y224" s="131"/>
      <c r="Z224" s="85"/>
      <c r="AA224" s="81"/>
      <c r="AB224" s="85"/>
      <c r="AC224" s="74"/>
      <c r="AD224" s="82"/>
      <c r="AE224" s="37" t="str">
        <f t="shared" si="51"/>
        <v>00011900</v>
      </c>
      <c r="AF224" s="135" t="str">
        <f t="shared" si="52"/>
        <v/>
      </c>
      <c r="AG224" s="135" t="str">
        <f t="shared" si="53"/>
        <v/>
      </c>
      <c r="AH224" s="135" t="str">
        <f t="shared" si="54"/>
        <v/>
      </c>
      <c r="AI224" s="11"/>
      <c r="AJ224" s="11"/>
      <c r="AK224" s="11"/>
    </row>
    <row r="225" spans="1:37" ht="15" hidden="1" customHeight="1" x14ac:dyDescent="0.3">
      <c r="A225" s="11"/>
      <c r="B225" s="2"/>
      <c r="C225" s="56"/>
      <c r="D225" s="58"/>
      <c r="E225" s="165">
        <f t="shared" si="45"/>
        <v>0</v>
      </c>
      <c r="F225" s="128"/>
      <c r="G225" s="72"/>
      <c r="H225" s="153"/>
      <c r="I225" s="72"/>
      <c r="J225" s="84"/>
      <c r="K225" s="119"/>
      <c r="L225" s="149"/>
      <c r="M225" s="64"/>
      <c r="N225" s="77"/>
      <c r="O225" s="78"/>
      <c r="P225" s="79"/>
      <c r="Q225" s="156"/>
      <c r="R225" s="105"/>
      <c r="S225" s="81"/>
      <c r="T225" s="80"/>
      <c r="U225" s="81"/>
      <c r="V225" s="157"/>
      <c r="W225" s="83"/>
      <c r="X225" s="84"/>
      <c r="Y225" s="131"/>
      <c r="Z225" s="85"/>
      <c r="AA225" s="81"/>
      <c r="AB225" s="85"/>
      <c r="AC225" s="74"/>
      <c r="AD225" s="82"/>
      <c r="AE225" s="37" t="str">
        <f t="shared" si="51"/>
        <v>00011900</v>
      </c>
      <c r="AF225" s="135" t="str">
        <f t="shared" si="52"/>
        <v/>
      </c>
      <c r="AG225" s="135" t="str">
        <f t="shared" si="53"/>
        <v/>
      </c>
      <c r="AH225" s="135" t="str">
        <f t="shared" si="54"/>
        <v/>
      </c>
      <c r="AI225" s="11"/>
      <c r="AJ225" s="11"/>
      <c r="AK225" s="11"/>
    </row>
    <row r="226" spans="1:37" ht="15" hidden="1" customHeight="1" x14ac:dyDescent="0.3">
      <c r="A226" s="11"/>
      <c r="B226" s="2"/>
      <c r="C226" s="56"/>
      <c r="D226" s="58"/>
      <c r="E226" s="165">
        <f t="shared" si="45"/>
        <v>0</v>
      </c>
      <c r="F226" s="128"/>
      <c r="G226" s="72"/>
      <c r="H226" s="153"/>
      <c r="I226" s="72"/>
      <c r="J226" s="84"/>
      <c r="K226" s="119"/>
      <c r="L226" s="149"/>
      <c r="M226" s="64"/>
      <c r="N226" s="77"/>
      <c r="O226" s="78"/>
      <c r="P226" s="79"/>
      <c r="Q226" s="156"/>
      <c r="R226" s="105"/>
      <c r="S226" s="81"/>
      <c r="T226" s="80"/>
      <c r="U226" s="81"/>
      <c r="V226" s="157"/>
      <c r="W226" s="83"/>
      <c r="X226" s="84"/>
      <c r="Y226" s="131"/>
      <c r="Z226" s="85"/>
      <c r="AA226" s="81"/>
      <c r="AB226" s="85"/>
      <c r="AC226" s="74"/>
      <c r="AD226" s="82"/>
      <c r="AE226" s="37" t="str">
        <f t="shared" si="51"/>
        <v>00011900</v>
      </c>
      <c r="AF226" s="135" t="str">
        <f t="shared" si="52"/>
        <v/>
      </c>
      <c r="AG226" s="135" t="str">
        <f t="shared" si="53"/>
        <v/>
      </c>
      <c r="AH226" s="135" t="str">
        <f t="shared" si="54"/>
        <v/>
      </c>
      <c r="AI226" s="11"/>
      <c r="AJ226" s="11"/>
      <c r="AK226" s="11"/>
    </row>
    <row r="227" spans="1:37" ht="15" hidden="1" customHeight="1" x14ac:dyDescent="0.3">
      <c r="A227" s="11"/>
      <c r="B227" s="2"/>
      <c r="C227" s="56"/>
      <c r="D227" s="58"/>
      <c r="E227" s="165">
        <f t="shared" si="45"/>
        <v>0</v>
      </c>
      <c r="F227" s="128"/>
      <c r="G227" s="72"/>
      <c r="H227" s="153"/>
      <c r="I227" s="72"/>
      <c r="J227" s="84"/>
      <c r="K227" s="119"/>
      <c r="L227" s="149"/>
      <c r="M227" s="64"/>
      <c r="N227" s="77"/>
      <c r="O227" s="78"/>
      <c r="P227" s="79"/>
      <c r="Q227" s="156"/>
      <c r="R227" s="105"/>
      <c r="S227" s="81"/>
      <c r="T227" s="80"/>
      <c r="U227" s="81"/>
      <c r="V227" s="157"/>
      <c r="W227" s="83"/>
      <c r="X227" s="84"/>
      <c r="Y227" s="131"/>
      <c r="Z227" s="85"/>
      <c r="AA227" s="81"/>
      <c r="AB227" s="85"/>
      <c r="AC227" s="74"/>
      <c r="AD227" s="82"/>
      <c r="AE227" s="37" t="str">
        <f t="shared" si="51"/>
        <v>00011900</v>
      </c>
      <c r="AF227" s="135" t="str">
        <f t="shared" si="52"/>
        <v/>
      </c>
      <c r="AG227" s="135" t="str">
        <f t="shared" si="53"/>
        <v/>
      </c>
      <c r="AH227" s="135" t="str">
        <f t="shared" si="54"/>
        <v/>
      </c>
      <c r="AI227" s="11"/>
      <c r="AJ227" s="11"/>
      <c r="AK227" s="11"/>
    </row>
    <row r="228" spans="1:37" ht="15" hidden="1" customHeight="1" x14ac:dyDescent="0.3">
      <c r="A228" s="11"/>
      <c r="B228" s="2"/>
      <c r="C228" s="56"/>
      <c r="D228" s="58"/>
      <c r="E228" s="165">
        <f t="shared" si="45"/>
        <v>0</v>
      </c>
      <c r="F228" s="128"/>
      <c r="G228" s="72"/>
      <c r="H228" s="153"/>
      <c r="I228" s="72"/>
      <c r="J228" s="84"/>
      <c r="K228" s="119"/>
      <c r="L228" s="149"/>
      <c r="M228" s="64"/>
      <c r="N228" s="77"/>
      <c r="O228" s="78"/>
      <c r="P228" s="79"/>
      <c r="Q228" s="156"/>
      <c r="R228" s="105"/>
      <c r="S228" s="81"/>
      <c r="T228" s="80"/>
      <c r="U228" s="81"/>
      <c r="V228" s="157"/>
      <c r="W228" s="83"/>
      <c r="X228" s="84"/>
      <c r="Y228" s="131"/>
      <c r="Z228" s="85"/>
      <c r="AA228" s="81"/>
      <c r="AB228" s="85"/>
      <c r="AC228" s="74"/>
      <c r="AD228" s="82"/>
      <c r="AE228" s="37" t="str">
        <f t="shared" si="51"/>
        <v>00011900</v>
      </c>
      <c r="AF228" s="135" t="str">
        <f t="shared" si="52"/>
        <v/>
      </c>
      <c r="AG228" s="135" t="str">
        <f t="shared" si="53"/>
        <v/>
      </c>
      <c r="AH228" s="135" t="str">
        <f t="shared" si="54"/>
        <v/>
      </c>
      <c r="AI228" s="11"/>
      <c r="AJ228" s="11"/>
      <c r="AK228" s="11"/>
    </row>
    <row r="229" spans="1:37" ht="15" hidden="1" customHeight="1" x14ac:dyDescent="0.3">
      <c r="A229" s="11"/>
      <c r="B229" s="2"/>
      <c r="C229" s="56"/>
      <c r="D229" s="58"/>
      <c r="E229" s="165">
        <f t="shared" si="45"/>
        <v>0</v>
      </c>
      <c r="F229" s="128"/>
      <c r="G229" s="72"/>
      <c r="H229" s="153"/>
      <c r="I229" s="72"/>
      <c r="J229" s="84"/>
      <c r="K229" s="119"/>
      <c r="L229" s="149"/>
      <c r="M229" s="64"/>
      <c r="N229" s="77"/>
      <c r="O229" s="78"/>
      <c r="P229" s="79"/>
      <c r="Q229" s="156"/>
      <c r="R229" s="105"/>
      <c r="S229" s="81"/>
      <c r="T229" s="80"/>
      <c r="U229" s="81"/>
      <c r="V229" s="157"/>
      <c r="W229" s="83"/>
      <c r="X229" s="84"/>
      <c r="Y229" s="131"/>
      <c r="Z229" s="85"/>
      <c r="AA229" s="81"/>
      <c r="AB229" s="85"/>
      <c r="AC229" s="74"/>
      <c r="AD229" s="82"/>
      <c r="AE229" s="37" t="str">
        <f t="shared" si="51"/>
        <v>00011900</v>
      </c>
      <c r="AF229" s="135" t="str">
        <f t="shared" si="52"/>
        <v/>
      </c>
      <c r="AG229" s="135" t="str">
        <f t="shared" si="53"/>
        <v/>
      </c>
      <c r="AH229" s="135" t="str">
        <f t="shared" si="54"/>
        <v/>
      </c>
      <c r="AI229" s="11"/>
      <c r="AJ229" s="11"/>
      <c r="AK229" s="11"/>
    </row>
    <row r="230" spans="1:37" ht="15" hidden="1" customHeight="1" x14ac:dyDescent="0.3">
      <c r="A230" s="11"/>
      <c r="B230" s="2"/>
      <c r="C230" s="56"/>
      <c r="D230" s="58"/>
      <c r="E230" s="165">
        <f t="shared" si="45"/>
        <v>0</v>
      </c>
      <c r="F230" s="128"/>
      <c r="G230" s="72"/>
      <c r="H230" s="153"/>
      <c r="I230" s="72"/>
      <c r="J230" s="84"/>
      <c r="K230" s="119"/>
      <c r="L230" s="149"/>
      <c r="M230" s="64"/>
      <c r="N230" s="77"/>
      <c r="O230" s="78"/>
      <c r="P230" s="79"/>
      <c r="Q230" s="156"/>
      <c r="R230" s="105"/>
      <c r="S230" s="81"/>
      <c r="T230" s="80"/>
      <c r="U230" s="81"/>
      <c r="V230" s="157"/>
      <c r="W230" s="83"/>
      <c r="X230" s="84"/>
      <c r="Y230" s="131"/>
      <c r="Z230" s="85"/>
      <c r="AA230" s="81"/>
      <c r="AB230" s="85"/>
      <c r="AC230" s="74"/>
      <c r="AD230" s="82"/>
      <c r="AE230" s="37" t="str">
        <f t="shared" si="51"/>
        <v>00011900</v>
      </c>
      <c r="AF230" s="135" t="str">
        <f t="shared" si="52"/>
        <v/>
      </c>
      <c r="AG230" s="135" t="str">
        <f t="shared" si="53"/>
        <v/>
      </c>
      <c r="AH230" s="135" t="str">
        <f t="shared" si="54"/>
        <v/>
      </c>
      <c r="AI230" s="11"/>
      <c r="AJ230" s="11"/>
      <c r="AK230" s="11"/>
    </row>
    <row r="231" spans="1:37" ht="15" hidden="1" customHeight="1" x14ac:dyDescent="0.3">
      <c r="A231" s="11"/>
      <c r="B231" s="2"/>
      <c r="C231" s="56"/>
      <c r="D231" s="58"/>
      <c r="E231" s="165">
        <f t="shared" si="45"/>
        <v>0</v>
      </c>
      <c r="F231" s="128"/>
      <c r="G231" s="72"/>
      <c r="H231" s="153"/>
      <c r="I231" s="72"/>
      <c r="J231" s="84"/>
      <c r="K231" s="119"/>
      <c r="L231" s="149"/>
      <c r="M231" s="64"/>
      <c r="N231" s="77"/>
      <c r="O231" s="78"/>
      <c r="P231" s="79"/>
      <c r="Q231" s="156"/>
      <c r="R231" s="105"/>
      <c r="S231" s="81"/>
      <c r="T231" s="80"/>
      <c r="U231" s="81"/>
      <c r="V231" s="157"/>
      <c r="W231" s="83"/>
      <c r="X231" s="84"/>
      <c r="Y231" s="131"/>
      <c r="Z231" s="85"/>
      <c r="AA231" s="81"/>
      <c r="AB231" s="85"/>
      <c r="AC231" s="74"/>
      <c r="AD231" s="82"/>
      <c r="AE231" s="37" t="str">
        <f t="shared" si="51"/>
        <v>00011900</v>
      </c>
      <c r="AF231" s="135" t="str">
        <f t="shared" si="52"/>
        <v/>
      </c>
      <c r="AG231" s="135" t="str">
        <f t="shared" si="53"/>
        <v/>
      </c>
      <c r="AH231" s="135" t="str">
        <f t="shared" si="54"/>
        <v/>
      </c>
      <c r="AI231" s="11"/>
      <c r="AJ231" s="11"/>
      <c r="AK231" s="11"/>
    </row>
    <row r="232" spans="1:37" ht="15" hidden="1" customHeight="1" x14ac:dyDescent="0.3">
      <c r="A232" s="11"/>
      <c r="B232" s="2"/>
      <c r="C232" s="56"/>
      <c r="D232" s="58"/>
      <c r="E232" s="165">
        <f t="shared" si="45"/>
        <v>0</v>
      </c>
      <c r="F232" s="128"/>
      <c r="G232" s="72"/>
      <c r="H232" s="153"/>
      <c r="I232" s="72"/>
      <c r="J232" s="84"/>
      <c r="K232" s="119"/>
      <c r="L232" s="149"/>
      <c r="M232" s="64"/>
      <c r="N232" s="77"/>
      <c r="O232" s="78"/>
      <c r="P232" s="79"/>
      <c r="Q232" s="156"/>
      <c r="R232" s="105"/>
      <c r="S232" s="81"/>
      <c r="T232" s="80"/>
      <c r="U232" s="81"/>
      <c r="V232" s="157"/>
      <c r="W232" s="83"/>
      <c r="X232" s="84"/>
      <c r="Y232" s="131"/>
      <c r="Z232" s="85"/>
      <c r="AA232" s="81"/>
      <c r="AB232" s="85"/>
      <c r="AC232" s="74"/>
      <c r="AD232" s="82"/>
      <c r="AE232" s="37" t="str">
        <f t="shared" si="51"/>
        <v>00011900</v>
      </c>
      <c r="AF232" s="135" t="str">
        <f t="shared" si="52"/>
        <v/>
      </c>
      <c r="AG232" s="135" t="str">
        <f t="shared" si="53"/>
        <v/>
      </c>
      <c r="AH232" s="135" t="str">
        <f t="shared" si="54"/>
        <v/>
      </c>
      <c r="AI232" s="11"/>
      <c r="AJ232" s="11"/>
      <c r="AK232" s="11"/>
    </row>
    <row r="233" spans="1:37" ht="15" hidden="1" customHeight="1" x14ac:dyDescent="0.3">
      <c r="A233" s="11"/>
      <c r="B233" s="2"/>
      <c r="C233" s="56"/>
      <c r="D233" s="58"/>
      <c r="E233" s="165">
        <f t="shared" si="45"/>
        <v>0</v>
      </c>
      <c r="F233" s="128"/>
      <c r="G233" s="72"/>
      <c r="H233" s="153"/>
      <c r="I233" s="72"/>
      <c r="J233" s="84"/>
      <c r="K233" s="119"/>
      <c r="L233" s="149"/>
      <c r="M233" s="64"/>
      <c r="N233" s="77"/>
      <c r="O233" s="78"/>
      <c r="P233" s="79"/>
      <c r="Q233" s="156"/>
      <c r="R233" s="105"/>
      <c r="S233" s="81"/>
      <c r="T233" s="80"/>
      <c r="U233" s="81"/>
      <c r="V233" s="157"/>
      <c r="W233" s="83"/>
      <c r="X233" s="84"/>
      <c r="Y233" s="131"/>
      <c r="Z233" s="85"/>
      <c r="AA233" s="81"/>
      <c r="AB233" s="85"/>
      <c r="AC233" s="74"/>
      <c r="AD233" s="82"/>
      <c r="AE233" s="37" t="str">
        <f t="shared" si="51"/>
        <v>00011900</v>
      </c>
      <c r="AF233" s="135" t="str">
        <f t="shared" si="52"/>
        <v/>
      </c>
      <c r="AG233" s="135" t="str">
        <f t="shared" si="53"/>
        <v/>
      </c>
      <c r="AH233" s="135" t="str">
        <f t="shared" si="54"/>
        <v/>
      </c>
      <c r="AI233" s="11"/>
      <c r="AJ233" s="11"/>
      <c r="AK233" s="11"/>
    </row>
    <row r="234" spans="1:37" ht="15" hidden="1" customHeight="1" x14ac:dyDescent="0.3">
      <c r="A234" s="11"/>
      <c r="B234" s="2"/>
      <c r="C234" s="56"/>
      <c r="D234" s="58"/>
      <c r="E234" s="165">
        <f t="shared" si="45"/>
        <v>0</v>
      </c>
      <c r="F234" s="128"/>
      <c r="G234" s="72"/>
      <c r="H234" s="153"/>
      <c r="I234" s="72"/>
      <c r="J234" s="84"/>
      <c r="K234" s="119"/>
      <c r="L234" s="149"/>
      <c r="M234" s="64"/>
      <c r="N234" s="77"/>
      <c r="O234" s="78"/>
      <c r="P234" s="79"/>
      <c r="Q234" s="156"/>
      <c r="R234" s="105"/>
      <c r="S234" s="81"/>
      <c r="T234" s="80"/>
      <c r="U234" s="81"/>
      <c r="V234" s="157"/>
      <c r="W234" s="83"/>
      <c r="X234" s="84"/>
      <c r="Y234" s="131"/>
      <c r="Z234" s="85"/>
      <c r="AA234" s="81"/>
      <c r="AB234" s="85"/>
      <c r="AC234" s="74"/>
      <c r="AD234" s="82"/>
      <c r="AE234" s="37" t="str">
        <f t="shared" si="51"/>
        <v>00011900</v>
      </c>
      <c r="AF234" s="135" t="str">
        <f t="shared" si="52"/>
        <v/>
      </c>
      <c r="AG234" s="135" t="str">
        <f t="shared" si="53"/>
        <v/>
      </c>
      <c r="AH234" s="135" t="str">
        <f t="shared" si="54"/>
        <v/>
      </c>
      <c r="AI234" s="11"/>
      <c r="AJ234" s="11"/>
      <c r="AK234" s="11"/>
    </row>
    <row r="235" spans="1:37" ht="15" hidden="1" customHeight="1" x14ac:dyDescent="0.3">
      <c r="A235" s="11"/>
      <c r="B235" s="2"/>
      <c r="C235" s="56"/>
      <c r="D235" s="58"/>
      <c r="E235" s="165">
        <f t="shared" si="45"/>
        <v>0</v>
      </c>
      <c r="F235" s="128"/>
      <c r="G235" s="72"/>
      <c r="H235" s="153"/>
      <c r="I235" s="72"/>
      <c r="J235" s="84"/>
      <c r="K235" s="119"/>
      <c r="L235" s="149"/>
      <c r="M235" s="64"/>
      <c r="N235" s="77"/>
      <c r="O235" s="78"/>
      <c r="P235" s="79"/>
      <c r="Q235" s="156"/>
      <c r="R235" s="105"/>
      <c r="S235" s="81"/>
      <c r="T235" s="80"/>
      <c r="U235" s="81"/>
      <c r="V235" s="157"/>
      <c r="W235" s="83"/>
      <c r="X235" s="84"/>
      <c r="Y235" s="131"/>
      <c r="Z235" s="85"/>
      <c r="AA235" s="81"/>
      <c r="AB235" s="85"/>
      <c r="AC235" s="74"/>
      <c r="AD235" s="82"/>
      <c r="AE235" s="37" t="str">
        <f t="shared" si="51"/>
        <v>00011900</v>
      </c>
      <c r="AF235" s="135" t="str">
        <f t="shared" si="52"/>
        <v/>
      </c>
      <c r="AG235" s="135" t="str">
        <f t="shared" si="53"/>
        <v/>
      </c>
      <c r="AH235" s="135" t="str">
        <f t="shared" si="54"/>
        <v/>
      </c>
      <c r="AI235" s="11"/>
      <c r="AJ235" s="11"/>
      <c r="AK235" s="11"/>
    </row>
    <row r="236" spans="1:37" ht="15" hidden="1" customHeight="1" x14ac:dyDescent="0.3">
      <c r="A236" s="11"/>
      <c r="B236" s="2"/>
      <c r="C236" s="56"/>
      <c r="D236" s="58"/>
      <c r="E236" s="165">
        <f t="shared" si="45"/>
        <v>0</v>
      </c>
      <c r="F236" s="128"/>
      <c r="G236" s="72"/>
      <c r="H236" s="153"/>
      <c r="I236" s="72"/>
      <c r="J236" s="84"/>
      <c r="K236" s="119"/>
      <c r="L236" s="149"/>
      <c r="M236" s="64"/>
      <c r="N236" s="77"/>
      <c r="O236" s="78"/>
      <c r="P236" s="79"/>
      <c r="Q236" s="156"/>
      <c r="R236" s="105"/>
      <c r="S236" s="81"/>
      <c r="T236" s="80"/>
      <c r="U236" s="81"/>
      <c r="V236" s="157"/>
      <c r="W236" s="83"/>
      <c r="X236" s="84"/>
      <c r="Y236" s="131"/>
      <c r="Z236" s="85"/>
      <c r="AA236" s="81"/>
      <c r="AB236" s="85"/>
      <c r="AC236" s="74"/>
      <c r="AD236" s="82"/>
      <c r="AE236" s="37" t="str">
        <f t="shared" si="51"/>
        <v>00011900</v>
      </c>
      <c r="AF236" s="135" t="str">
        <f t="shared" si="52"/>
        <v/>
      </c>
      <c r="AG236" s="135" t="str">
        <f t="shared" si="53"/>
        <v/>
      </c>
      <c r="AH236" s="135" t="str">
        <f t="shared" si="54"/>
        <v/>
      </c>
      <c r="AI236" s="11"/>
      <c r="AJ236" s="11"/>
      <c r="AK236" s="11"/>
    </row>
    <row r="237" spans="1:37" ht="15" hidden="1" customHeight="1" x14ac:dyDescent="0.3">
      <c r="A237" s="11"/>
      <c r="B237" s="2"/>
      <c r="C237" s="56"/>
      <c r="D237" s="58"/>
      <c r="E237" s="165">
        <f t="shared" si="45"/>
        <v>0</v>
      </c>
      <c r="F237" s="128"/>
      <c r="G237" s="72"/>
      <c r="H237" s="153"/>
      <c r="I237" s="72"/>
      <c r="J237" s="84"/>
      <c r="K237" s="119"/>
      <c r="L237" s="149"/>
      <c r="M237" s="64"/>
      <c r="N237" s="77"/>
      <c r="O237" s="78"/>
      <c r="P237" s="79"/>
      <c r="Q237" s="156"/>
      <c r="R237" s="105"/>
      <c r="S237" s="81"/>
      <c r="T237" s="80"/>
      <c r="U237" s="81"/>
      <c r="V237" s="157"/>
      <c r="W237" s="83"/>
      <c r="X237" s="84"/>
      <c r="Y237" s="131"/>
      <c r="Z237" s="85"/>
      <c r="AA237" s="81"/>
      <c r="AB237" s="85"/>
      <c r="AC237" s="74"/>
      <c r="AD237" s="82"/>
      <c r="AE237" s="37" t="str">
        <f t="shared" si="51"/>
        <v>00011900</v>
      </c>
      <c r="AF237" s="135" t="str">
        <f t="shared" si="52"/>
        <v/>
      </c>
      <c r="AG237" s="135" t="str">
        <f t="shared" si="53"/>
        <v/>
      </c>
      <c r="AH237" s="135" t="str">
        <f t="shared" si="54"/>
        <v/>
      </c>
      <c r="AI237" s="11"/>
      <c r="AJ237" s="11"/>
      <c r="AK237" s="11"/>
    </row>
    <row r="238" spans="1:37" ht="15" hidden="1" customHeight="1" x14ac:dyDescent="0.3">
      <c r="A238" s="11"/>
      <c r="B238" s="2"/>
      <c r="C238" s="56"/>
      <c r="D238" s="58"/>
      <c r="E238" s="165">
        <f t="shared" si="45"/>
        <v>0</v>
      </c>
      <c r="F238" s="128"/>
      <c r="G238" s="72"/>
      <c r="H238" s="153"/>
      <c r="I238" s="72"/>
      <c r="J238" s="84"/>
      <c r="K238" s="119"/>
      <c r="L238" s="149"/>
      <c r="M238" s="64"/>
      <c r="N238" s="77"/>
      <c r="O238" s="78"/>
      <c r="P238" s="79"/>
      <c r="Q238" s="156"/>
      <c r="R238" s="105"/>
      <c r="S238" s="81"/>
      <c r="T238" s="80"/>
      <c r="U238" s="81"/>
      <c r="V238" s="157"/>
      <c r="W238" s="83"/>
      <c r="X238" s="84"/>
      <c r="Y238" s="131"/>
      <c r="Z238" s="85"/>
      <c r="AA238" s="81"/>
      <c r="AB238" s="85"/>
      <c r="AC238" s="74"/>
      <c r="AD238" s="82"/>
      <c r="AE238" s="37" t="str">
        <f t="shared" si="51"/>
        <v>00011900</v>
      </c>
      <c r="AF238" s="135" t="str">
        <f t="shared" si="52"/>
        <v/>
      </c>
      <c r="AG238" s="135" t="str">
        <f t="shared" si="53"/>
        <v/>
      </c>
      <c r="AH238" s="135" t="str">
        <f t="shared" si="54"/>
        <v/>
      </c>
      <c r="AI238" s="11"/>
      <c r="AJ238" s="11"/>
      <c r="AK238" s="11"/>
    </row>
    <row r="239" spans="1:37" ht="15" hidden="1" customHeight="1" x14ac:dyDescent="0.3">
      <c r="A239" s="11"/>
      <c r="B239" s="2"/>
      <c r="C239" s="56"/>
      <c r="D239" s="58"/>
      <c r="E239" s="165">
        <f t="shared" si="45"/>
        <v>0</v>
      </c>
      <c r="F239" s="128"/>
      <c r="G239" s="72"/>
      <c r="H239" s="153"/>
      <c r="I239" s="72"/>
      <c r="J239" s="84"/>
      <c r="K239" s="119"/>
      <c r="L239" s="149"/>
      <c r="M239" s="64"/>
      <c r="N239" s="77"/>
      <c r="O239" s="78"/>
      <c r="P239" s="79"/>
      <c r="Q239" s="156"/>
      <c r="R239" s="105"/>
      <c r="S239" s="81"/>
      <c r="T239" s="80"/>
      <c r="U239" s="81"/>
      <c r="V239" s="157"/>
      <c r="W239" s="83"/>
      <c r="X239" s="84"/>
      <c r="Y239" s="131"/>
      <c r="Z239" s="85"/>
      <c r="AA239" s="81"/>
      <c r="AB239" s="85"/>
      <c r="AC239" s="74"/>
      <c r="AD239" s="82"/>
      <c r="AE239" s="37" t="str">
        <f t="shared" si="51"/>
        <v>00011900</v>
      </c>
      <c r="AF239" s="135" t="str">
        <f t="shared" si="52"/>
        <v/>
      </c>
      <c r="AG239" s="135" t="str">
        <f t="shared" si="53"/>
        <v/>
      </c>
      <c r="AH239" s="135" t="str">
        <f t="shared" si="54"/>
        <v/>
      </c>
      <c r="AI239" s="11"/>
      <c r="AJ239" s="11"/>
      <c r="AK239" s="11"/>
    </row>
    <row r="240" spans="1:37" ht="15" hidden="1" customHeight="1" x14ac:dyDescent="0.3">
      <c r="A240" s="11"/>
      <c r="B240" s="2"/>
      <c r="C240" s="56"/>
      <c r="D240" s="58"/>
      <c r="E240" s="165">
        <f t="shared" si="45"/>
        <v>0</v>
      </c>
      <c r="F240" s="128"/>
      <c r="G240" s="72"/>
      <c r="H240" s="153"/>
      <c r="I240" s="72"/>
      <c r="J240" s="84"/>
      <c r="K240" s="119"/>
      <c r="L240" s="149"/>
      <c r="M240" s="64"/>
      <c r="N240" s="77"/>
      <c r="O240" s="78"/>
      <c r="P240" s="79"/>
      <c r="Q240" s="156"/>
      <c r="R240" s="105"/>
      <c r="S240" s="81"/>
      <c r="T240" s="80"/>
      <c r="U240" s="81"/>
      <c r="V240" s="157"/>
      <c r="W240" s="83"/>
      <c r="X240" s="84"/>
      <c r="Y240" s="131"/>
      <c r="Z240" s="85"/>
      <c r="AA240" s="81"/>
      <c r="AB240" s="85"/>
      <c r="AC240" s="74"/>
      <c r="AD240" s="82"/>
      <c r="AE240" s="37" t="str">
        <f t="shared" si="51"/>
        <v>00011900</v>
      </c>
      <c r="AF240" s="135" t="str">
        <f t="shared" si="52"/>
        <v/>
      </c>
      <c r="AG240" s="135" t="str">
        <f t="shared" si="53"/>
        <v/>
      </c>
      <c r="AH240" s="135" t="str">
        <f t="shared" si="54"/>
        <v/>
      </c>
      <c r="AI240" s="11"/>
      <c r="AJ240" s="11"/>
      <c r="AK240" s="11"/>
    </row>
    <row r="241" spans="1:37" ht="15" hidden="1" customHeight="1" x14ac:dyDescent="0.3">
      <c r="A241" s="11"/>
      <c r="B241" s="2"/>
      <c r="C241" s="56"/>
      <c r="D241" s="58"/>
      <c r="E241" s="165">
        <f t="shared" si="45"/>
        <v>0</v>
      </c>
      <c r="F241" s="128"/>
      <c r="G241" s="72"/>
      <c r="H241" s="153"/>
      <c r="I241" s="72"/>
      <c r="J241" s="84"/>
      <c r="K241" s="119"/>
      <c r="L241" s="149"/>
      <c r="M241" s="64"/>
      <c r="N241" s="77"/>
      <c r="O241" s="78"/>
      <c r="P241" s="79"/>
      <c r="Q241" s="156"/>
      <c r="R241" s="105"/>
      <c r="S241" s="81"/>
      <c r="T241" s="80"/>
      <c r="U241" s="81"/>
      <c r="V241" s="157"/>
      <c r="W241" s="83"/>
      <c r="X241" s="84"/>
      <c r="Y241" s="131"/>
      <c r="Z241" s="85"/>
      <c r="AA241" s="81"/>
      <c r="AB241" s="85"/>
      <c r="AC241" s="74"/>
      <c r="AD241" s="82"/>
      <c r="AE241" s="37" t="str">
        <f t="shared" si="51"/>
        <v>00011900</v>
      </c>
      <c r="AF241" s="135" t="str">
        <f t="shared" si="52"/>
        <v/>
      </c>
      <c r="AG241" s="135" t="str">
        <f t="shared" si="53"/>
        <v/>
      </c>
      <c r="AH241" s="135" t="str">
        <f t="shared" si="54"/>
        <v/>
      </c>
      <c r="AI241" s="11"/>
      <c r="AJ241" s="11"/>
      <c r="AK241" s="11"/>
    </row>
    <row r="242" spans="1:37" ht="15" hidden="1" customHeight="1" x14ac:dyDescent="0.3">
      <c r="A242" s="11"/>
      <c r="B242" s="2"/>
      <c r="C242" s="56"/>
      <c r="D242" s="58"/>
      <c r="E242" s="165">
        <f t="shared" si="45"/>
        <v>0</v>
      </c>
      <c r="F242" s="128"/>
      <c r="G242" s="72"/>
      <c r="H242" s="153"/>
      <c r="I242" s="72"/>
      <c r="J242" s="84"/>
      <c r="K242" s="119"/>
      <c r="L242" s="149"/>
      <c r="M242" s="64"/>
      <c r="N242" s="77"/>
      <c r="O242" s="78"/>
      <c r="P242" s="79"/>
      <c r="Q242" s="156"/>
      <c r="R242" s="105"/>
      <c r="S242" s="81"/>
      <c r="T242" s="80"/>
      <c r="U242" s="81"/>
      <c r="V242" s="157"/>
      <c r="W242" s="83"/>
      <c r="X242" s="84"/>
      <c r="Y242" s="131"/>
      <c r="Z242" s="85"/>
      <c r="AA242" s="81"/>
      <c r="AB242" s="85"/>
      <c r="AC242" s="74"/>
      <c r="AD242" s="82"/>
      <c r="AE242" s="37" t="str">
        <f t="shared" si="51"/>
        <v>00011900</v>
      </c>
      <c r="AF242" s="135" t="str">
        <f t="shared" si="52"/>
        <v/>
      </c>
      <c r="AG242" s="135" t="str">
        <f t="shared" si="53"/>
        <v/>
      </c>
      <c r="AH242" s="135" t="str">
        <f t="shared" si="54"/>
        <v/>
      </c>
      <c r="AI242" s="11"/>
      <c r="AJ242" s="11"/>
      <c r="AK242" s="11"/>
    </row>
    <row r="243" spans="1:37" ht="15" hidden="1" customHeight="1" x14ac:dyDescent="0.3">
      <c r="A243" s="11"/>
      <c r="B243" s="2"/>
      <c r="C243" s="56"/>
      <c r="D243" s="58"/>
      <c r="E243" s="165">
        <f t="shared" si="45"/>
        <v>0</v>
      </c>
      <c r="F243" s="128"/>
      <c r="G243" s="72"/>
      <c r="H243" s="153"/>
      <c r="I243" s="72"/>
      <c r="J243" s="84"/>
      <c r="K243" s="119"/>
      <c r="L243" s="149"/>
      <c r="M243" s="64"/>
      <c r="N243" s="77"/>
      <c r="O243" s="78"/>
      <c r="P243" s="79"/>
      <c r="Q243" s="156"/>
      <c r="R243" s="105"/>
      <c r="S243" s="81"/>
      <c r="T243" s="80"/>
      <c r="U243" s="81"/>
      <c r="V243" s="157"/>
      <c r="W243" s="83"/>
      <c r="X243" s="84"/>
      <c r="Y243" s="131"/>
      <c r="Z243" s="85"/>
      <c r="AA243" s="81"/>
      <c r="AB243" s="85"/>
      <c r="AC243" s="74"/>
      <c r="AD243" s="82"/>
      <c r="AE243" s="37" t="str">
        <f t="shared" si="51"/>
        <v>00011900</v>
      </c>
      <c r="AF243" s="135" t="str">
        <f t="shared" si="52"/>
        <v/>
      </c>
      <c r="AG243" s="135" t="str">
        <f t="shared" si="53"/>
        <v/>
      </c>
      <c r="AH243" s="135" t="str">
        <f t="shared" si="54"/>
        <v/>
      </c>
      <c r="AI243" s="11"/>
      <c r="AJ243" s="11"/>
      <c r="AK243" s="11"/>
    </row>
    <row r="244" spans="1:37" ht="15" hidden="1" customHeight="1" x14ac:dyDescent="0.3">
      <c r="A244" s="11"/>
      <c r="B244" s="2"/>
      <c r="C244" s="56"/>
      <c r="D244" s="58"/>
      <c r="E244" s="165">
        <f t="shared" si="45"/>
        <v>0</v>
      </c>
      <c r="F244" s="128"/>
      <c r="G244" s="72"/>
      <c r="H244" s="153"/>
      <c r="I244" s="72"/>
      <c r="J244" s="84"/>
      <c r="K244" s="119"/>
      <c r="L244" s="149"/>
      <c r="M244" s="64"/>
      <c r="N244" s="77"/>
      <c r="O244" s="78"/>
      <c r="P244" s="79"/>
      <c r="Q244" s="156"/>
      <c r="R244" s="105"/>
      <c r="S244" s="81"/>
      <c r="T244" s="80"/>
      <c r="U244" s="81"/>
      <c r="V244" s="157"/>
      <c r="W244" s="83"/>
      <c r="X244" s="84"/>
      <c r="Y244" s="131"/>
      <c r="Z244" s="85"/>
      <c r="AA244" s="81"/>
      <c r="AB244" s="85"/>
      <c r="AC244" s="74"/>
      <c r="AD244" s="82"/>
      <c r="AE244" s="37" t="str">
        <f t="shared" si="51"/>
        <v>00011900</v>
      </c>
      <c r="AF244" s="135" t="str">
        <f t="shared" si="52"/>
        <v/>
      </c>
      <c r="AG244" s="135" t="str">
        <f t="shared" si="53"/>
        <v/>
      </c>
      <c r="AH244" s="135" t="str">
        <f t="shared" si="54"/>
        <v/>
      </c>
      <c r="AI244" s="11"/>
      <c r="AJ244" s="11"/>
      <c r="AK244" s="11"/>
    </row>
    <row r="245" spans="1:37" ht="15" hidden="1" customHeight="1" x14ac:dyDescent="0.3">
      <c r="A245" s="11"/>
      <c r="B245" s="2"/>
      <c r="C245" s="56"/>
      <c r="D245" s="58"/>
      <c r="E245" s="165">
        <f t="shared" si="45"/>
        <v>0</v>
      </c>
      <c r="F245" s="128"/>
      <c r="G245" s="72"/>
      <c r="H245" s="153"/>
      <c r="I245" s="72"/>
      <c r="J245" s="84"/>
      <c r="K245" s="119"/>
      <c r="L245" s="149"/>
      <c r="M245" s="64"/>
      <c r="N245" s="77"/>
      <c r="O245" s="78"/>
      <c r="P245" s="79"/>
      <c r="Q245" s="156"/>
      <c r="R245" s="105"/>
      <c r="S245" s="81"/>
      <c r="T245" s="80"/>
      <c r="U245" s="81"/>
      <c r="V245" s="157"/>
      <c r="W245" s="83"/>
      <c r="X245" s="84"/>
      <c r="Y245" s="131"/>
      <c r="Z245" s="85"/>
      <c r="AA245" s="81"/>
      <c r="AB245" s="85"/>
      <c r="AC245" s="74"/>
      <c r="AD245" s="82"/>
      <c r="AE245" s="37" t="str">
        <f t="shared" si="51"/>
        <v>00011900</v>
      </c>
      <c r="AF245" s="135" t="str">
        <f t="shared" si="52"/>
        <v/>
      </c>
      <c r="AG245" s="135" t="str">
        <f t="shared" si="53"/>
        <v/>
      </c>
      <c r="AH245" s="135" t="str">
        <f t="shared" si="54"/>
        <v/>
      </c>
      <c r="AI245" s="11"/>
      <c r="AJ245" s="11"/>
      <c r="AK245" s="11"/>
    </row>
    <row r="246" spans="1:37" ht="15" hidden="1" customHeight="1" x14ac:dyDescent="0.3">
      <c r="A246" s="11"/>
      <c r="B246" s="2"/>
      <c r="C246" s="56"/>
      <c r="D246" s="58"/>
      <c r="E246" s="165">
        <f t="shared" si="45"/>
        <v>0</v>
      </c>
      <c r="F246" s="128"/>
      <c r="G246" s="72"/>
      <c r="H246" s="153"/>
      <c r="I246" s="72"/>
      <c r="J246" s="84"/>
      <c r="K246" s="119"/>
      <c r="L246" s="149"/>
      <c r="M246" s="64"/>
      <c r="N246" s="77"/>
      <c r="O246" s="78"/>
      <c r="P246" s="79"/>
      <c r="Q246" s="156"/>
      <c r="R246" s="105"/>
      <c r="S246" s="81"/>
      <c r="T246" s="80"/>
      <c r="U246" s="81"/>
      <c r="V246" s="157"/>
      <c r="W246" s="83"/>
      <c r="X246" s="84"/>
      <c r="Y246" s="131"/>
      <c r="Z246" s="85"/>
      <c r="AA246" s="81"/>
      <c r="AB246" s="85"/>
      <c r="AC246" s="74"/>
      <c r="AD246" s="82"/>
      <c r="AE246" s="37" t="str">
        <f t="shared" si="51"/>
        <v>00011900</v>
      </c>
      <c r="AF246" s="135" t="str">
        <f t="shared" si="52"/>
        <v/>
      </c>
      <c r="AG246" s="135" t="str">
        <f t="shared" si="53"/>
        <v/>
      </c>
      <c r="AH246" s="135" t="str">
        <f t="shared" si="54"/>
        <v/>
      </c>
      <c r="AI246" s="11"/>
      <c r="AJ246" s="11"/>
      <c r="AK246" s="11"/>
    </row>
    <row r="247" spans="1:37" ht="15" hidden="1" customHeight="1" x14ac:dyDescent="0.3">
      <c r="A247" s="11"/>
      <c r="B247" s="2"/>
      <c r="C247" s="56"/>
      <c r="D247" s="58"/>
      <c r="E247" s="165">
        <f t="shared" si="45"/>
        <v>0</v>
      </c>
      <c r="F247" s="128"/>
      <c r="G247" s="72"/>
      <c r="H247" s="153"/>
      <c r="I247" s="72"/>
      <c r="J247" s="84"/>
      <c r="K247" s="119"/>
      <c r="L247" s="149"/>
      <c r="M247" s="64"/>
      <c r="N247" s="77"/>
      <c r="O247" s="78"/>
      <c r="P247" s="79"/>
      <c r="Q247" s="156"/>
      <c r="R247" s="105"/>
      <c r="S247" s="81"/>
      <c r="T247" s="80"/>
      <c r="U247" s="81"/>
      <c r="V247" s="157"/>
      <c r="W247" s="83"/>
      <c r="X247" s="84"/>
      <c r="Y247" s="131"/>
      <c r="Z247" s="85"/>
      <c r="AA247" s="81"/>
      <c r="AB247" s="85"/>
      <c r="AC247" s="74"/>
      <c r="AD247" s="82"/>
      <c r="AE247" s="37" t="str">
        <f t="shared" si="51"/>
        <v>00011900</v>
      </c>
      <c r="AF247" s="135" t="str">
        <f t="shared" si="52"/>
        <v/>
      </c>
      <c r="AG247" s="135" t="str">
        <f t="shared" si="53"/>
        <v/>
      </c>
      <c r="AH247" s="135" t="str">
        <f t="shared" si="54"/>
        <v/>
      </c>
      <c r="AI247" s="11"/>
      <c r="AJ247" s="11"/>
      <c r="AK247" s="11"/>
    </row>
    <row r="248" spans="1:37" ht="15" hidden="1" customHeight="1" x14ac:dyDescent="0.3">
      <c r="A248" s="11"/>
      <c r="B248" s="2"/>
      <c r="C248" s="56"/>
      <c r="D248" s="58"/>
      <c r="E248" s="165">
        <f t="shared" si="45"/>
        <v>0</v>
      </c>
      <c r="F248" s="128"/>
      <c r="G248" s="72"/>
      <c r="H248" s="153"/>
      <c r="I248" s="72"/>
      <c r="J248" s="84"/>
      <c r="K248" s="119"/>
      <c r="L248" s="149"/>
      <c r="M248" s="64"/>
      <c r="N248" s="77"/>
      <c r="O248" s="78"/>
      <c r="P248" s="79"/>
      <c r="Q248" s="156"/>
      <c r="R248" s="105"/>
      <c r="S248" s="81"/>
      <c r="T248" s="80"/>
      <c r="U248" s="81"/>
      <c r="V248" s="157"/>
      <c r="W248" s="83"/>
      <c r="X248" s="84"/>
      <c r="Y248" s="131"/>
      <c r="Z248" s="85"/>
      <c r="AA248" s="81"/>
      <c r="AB248" s="85"/>
      <c r="AC248" s="74"/>
      <c r="AD248" s="82"/>
      <c r="AE248" s="37" t="str">
        <f t="shared" si="51"/>
        <v>00011900</v>
      </c>
      <c r="AF248" s="135" t="str">
        <f t="shared" si="52"/>
        <v/>
      </c>
      <c r="AG248" s="135" t="str">
        <f t="shared" si="53"/>
        <v/>
      </c>
      <c r="AH248" s="135" t="str">
        <f t="shared" si="54"/>
        <v/>
      </c>
      <c r="AI248" s="11"/>
      <c r="AJ248" s="11"/>
      <c r="AK248" s="11"/>
    </row>
    <row r="249" spans="1:37" ht="15" hidden="1" customHeight="1" x14ac:dyDescent="0.3">
      <c r="A249" s="11"/>
      <c r="B249" s="2"/>
      <c r="C249" s="56"/>
      <c r="D249" s="58"/>
      <c r="E249" s="165">
        <f t="shared" si="45"/>
        <v>0</v>
      </c>
      <c r="F249" s="128"/>
      <c r="G249" s="72"/>
      <c r="H249" s="153"/>
      <c r="I249" s="72"/>
      <c r="J249" s="84"/>
      <c r="K249" s="119"/>
      <c r="L249" s="149"/>
      <c r="M249" s="64"/>
      <c r="N249" s="77"/>
      <c r="O249" s="78"/>
      <c r="P249" s="79"/>
      <c r="Q249" s="156"/>
      <c r="R249" s="105"/>
      <c r="S249" s="81"/>
      <c r="T249" s="80"/>
      <c r="U249" s="81"/>
      <c r="V249" s="157"/>
      <c r="W249" s="83"/>
      <c r="X249" s="84"/>
      <c r="Y249" s="131"/>
      <c r="Z249" s="85"/>
      <c r="AA249" s="81"/>
      <c r="AB249" s="85"/>
      <c r="AC249" s="74"/>
      <c r="AD249" s="82"/>
      <c r="AE249" s="37" t="str">
        <f t="shared" si="51"/>
        <v>00011900</v>
      </c>
      <c r="AF249" s="135" t="str">
        <f t="shared" si="52"/>
        <v/>
      </c>
      <c r="AG249" s="135" t="str">
        <f t="shared" si="53"/>
        <v/>
      </c>
      <c r="AH249" s="135" t="str">
        <f t="shared" si="54"/>
        <v/>
      </c>
      <c r="AI249" s="11"/>
      <c r="AJ249" s="11"/>
      <c r="AK249" s="11"/>
    </row>
    <row r="250" spans="1:37" ht="15" hidden="1" customHeight="1" x14ac:dyDescent="0.3">
      <c r="A250" s="11"/>
      <c r="B250" s="2"/>
      <c r="C250" s="56"/>
      <c r="D250" s="58"/>
      <c r="E250" s="165">
        <f t="shared" si="45"/>
        <v>0</v>
      </c>
      <c r="F250" s="128"/>
      <c r="G250" s="72"/>
      <c r="H250" s="153"/>
      <c r="I250" s="72"/>
      <c r="J250" s="84"/>
      <c r="K250" s="119"/>
      <c r="L250" s="149"/>
      <c r="M250" s="64"/>
      <c r="N250" s="77"/>
      <c r="O250" s="78"/>
      <c r="P250" s="79"/>
      <c r="Q250" s="156"/>
      <c r="R250" s="105"/>
      <c r="S250" s="81"/>
      <c r="T250" s="80"/>
      <c r="U250" s="81"/>
      <c r="V250" s="157"/>
      <c r="W250" s="83"/>
      <c r="X250" s="84"/>
      <c r="Y250" s="131"/>
      <c r="Z250" s="85"/>
      <c r="AA250" s="81"/>
      <c r="AB250" s="85"/>
      <c r="AC250" s="74"/>
      <c r="AD250" s="82"/>
      <c r="AE250" s="37" t="str">
        <f t="shared" si="51"/>
        <v>00011900</v>
      </c>
      <c r="AF250" s="135" t="str">
        <f t="shared" si="52"/>
        <v/>
      </c>
      <c r="AG250" s="135" t="str">
        <f t="shared" si="53"/>
        <v/>
      </c>
      <c r="AH250" s="135" t="str">
        <f t="shared" si="54"/>
        <v/>
      </c>
      <c r="AI250" s="11"/>
      <c r="AJ250" s="11"/>
      <c r="AK250" s="11"/>
    </row>
    <row r="251" spans="1:37" ht="15" hidden="1" customHeight="1" x14ac:dyDescent="0.3">
      <c r="A251" s="11"/>
      <c r="B251" s="2"/>
      <c r="C251" s="56"/>
      <c r="D251" s="58"/>
      <c r="E251" s="165">
        <f t="shared" si="45"/>
        <v>0</v>
      </c>
      <c r="F251" s="128"/>
      <c r="G251" s="72"/>
      <c r="H251" s="153"/>
      <c r="I251" s="72"/>
      <c r="J251" s="84"/>
      <c r="K251" s="119"/>
      <c r="L251" s="149"/>
      <c r="M251" s="64"/>
      <c r="N251" s="77"/>
      <c r="O251" s="78"/>
      <c r="P251" s="79"/>
      <c r="Q251" s="156"/>
      <c r="R251" s="105"/>
      <c r="S251" s="81"/>
      <c r="T251" s="80"/>
      <c r="U251" s="81"/>
      <c r="V251" s="157"/>
      <c r="W251" s="83"/>
      <c r="X251" s="84"/>
      <c r="Y251" s="131"/>
      <c r="Z251" s="85"/>
      <c r="AA251" s="81"/>
      <c r="AB251" s="85"/>
      <c r="AC251" s="74"/>
      <c r="AD251" s="82"/>
      <c r="AE251" s="37" t="str">
        <f t="shared" si="51"/>
        <v>00011900</v>
      </c>
      <c r="AF251" s="135" t="str">
        <f t="shared" si="52"/>
        <v/>
      </c>
      <c r="AG251" s="135" t="str">
        <f t="shared" si="53"/>
        <v/>
      </c>
      <c r="AH251" s="135" t="str">
        <f t="shared" si="54"/>
        <v/>
      </c>
      <c r="AI251" s="11"/>
      <c r="AJ251" s="11"/>
      <c r="AK251" s="11"/>
    </row>
    <row r="252" spans="1:37" ht="15" hidden="1" customHeight="1" x14ac:dyDescent="0.3">
      <c r="A252" s="11"/>
      <c r="B252" s="2"/>
      <c r="C252" s="56"/>
      <c r="D252" s="58"/>
      <c r="E252" s="165">
        <f t="shared" si="45"/>
        <v>0</v>
      </c>
      <c r="F252" s="128"/>
      <c r="G252" s="72"/>
      <c r="H252" s="153"/>
      <c r="I252" s="72"/>
      <c r="J252" s="84"/>
      <c r="K252" s="119"/>
      <c r="L252" s="149"/>
      <c r="M252" s="64"/>
      <c r="N252" s="77"/>
      <c r="O252" s="78"/>
      <c r="P252" s="79"/>
      <c r="Q252" s="156"/>
      <c r="R252" s="105"/>
      <c r="S252" s="81"/>
      <c r="T252" s="80"/>
      <c r="U252" s="81"/>
      <c r="V252" s="157"/>
      <c r="W252" s="83"/>
      <c r="X252" s="84"/>
      <c r="Y252" s="131"/>
      <c r="Z252" s="85"/>
      <c r="AA252" s="81"/>
      <c r="AB252" s="85"/>
      <c r="AC252" s="74"/>
      <c r="AD252" s="82"/>
      <c r="AE252" s="37" t="str">
        <f t="shared" si="51"/>
        <v>00011900</v>
      </c>
      <c r="AF252" s="135" t="str">
        <f t="shared" si="52"/>
        <v/>
      </c>
      <c r="AG252" s="135" t="str">
        <f t="shared" si="53"/>
        <v/>
      </c>
      <c r="AH252" s="135" t="str">
        <f t="shared" si="54"/>
        <v/>
      </c>
      <c r="AI252" s="11"/>
      <c r="AJ252" s="11"/>
      <c r="AK252" s="11"/>
    </row>
    <row r="253" spans="1:37" ht="15" hidden="1" customHeight="1" x14ac:dyDescent="0.3">
      <c r="A253" s="11"/>
      <c r="B253" s="2"/>
      <c r="C253" s="56"/>
      <c r="D253" s="58"/>
      <c r="E253" s="165">
        <f t="shared" si="45"/>
        <v>0</v>
      </c>
      <c r="F253" s="128"/>
      <c r="G253" s="72"/>
      <c r="H253" s="153"/>
      <c r="I253" s="72"/>
      <c r="J253" s="84"/>
      <c r="K253" s="119"/>
      <c r="L253" s="149"/>
      <c r="M253" s="64"/>
      <c r="N253" s="77"/>
      <c r="O253" s="78"/>
      <c r="P253" s="79"/>
      <c r="Q253" s="156"/>
      <c r="R253" s="105"/>
      <c r="S253" s="81"/>
      <c r="T253" s="80"/>
      <c r="U253" s="81"/>
      <c r="V253" s="157"/>
      <c r="W253" s="83"/>
      <c r="X253" s="84"/>
      <c r="Y253" s="131"/>
      <c r="Z253" s="85"/>
      <c r="AA253" s="81"/>
      <c r="AB253" s="85"/>
      <c r="AC253" s="74"/>
      <c r="AD253" s="82"/>
      <c r="AE253" s="37" t="str">
        <f t="shared" si="51"/>
        <v>00011900</v>
      </c>
      <c r="AF253" s="135" t="str">
        <f t="shared" si="52"/>
        <v/>
      </c>
      <c r="AG253" s="135" t="str">
        <f t="shared" si="53"/>
        <v/>
      </c>
      <c r="AH253" s="135" t="str">
        <f t="shared" si="54"/>
        <v/>
      </c>
      <c r="AI253" s="11"/>
      <c r="AJ253" s="11"/>
      <c r="AK253" s="11"/>
    </row>
    <row r="254" spans="1:37" ht="15" hidden="1" customHeight="1" x14ac:dyDescent="0.3">
      <c r="A254" s="11"/>
      <c r="B254" s="2"/>
      <c r="C254" s="56"/>
      <c r="D254" s="58"/>
      <c r="E254" s="165">
        <f t="shared" si="45"/>
        <v>0</v>
      </c>
      <c r="F254" s="128"/>
      <c r="G254" s="72"/>
      <c r="H254" s="153"/>
      <c r="I254" s="72"/>
      <c r="J254" s="84"/>
      <c r="K254" s="119"/>
      <c r="L254" s="149"/>
      <c r="M254" s="64"/>
      <c r="N254" s="77"/>
      <c r="O254" s="78"/>
      <c r="P254" s="79"/>
      <c r="Q254" s="156"/>
      <c r="R254" s="105"/>
      <c r="S254" s="81"/>
      <c r="T254" s="80"/>
      <c r="U254" s="81"/>
      <c r="V254" s="157"/>
      <c r="W254" s="83"/>
      <c r="X254" s="84"/>
      <c r="Y254" s="131"/>
      <c r="Z254" s="85"/>
      <c r="AA254" s="81"/>
      <c r="AB254" s="85"/>
      <c r="AC254" s="74"/>
      <c r="AD254" s="82"/>
      <c r="AE254" s="37" t="str">
        <f t="shared" si="51"/>
        <v>00011900</v>
      </c>
      <c r="AF254" s="135" t="str">
        <f t="shared" si="52"/>
        <v/>
      </c>
      <c r="AG254" s="135" t="str">
        <f t="shared" si="53"/>
        <v/>
      </c>
      <c r="AH254" s="135" t="str">
        <f t="shared" si="54"/>
        <v/>
      </c>
      <c r="AI254" s="11"/>
      <c r="AJ254" s="11"/>
      <c r="AK254" s="11"/>
    </row>
    <row r="255" spans="1:37" ht="15" hidden="1" customHeight="1" x14ac:dyDescent="0.3">
      <c r="A255" s="11"/>
      <c r="B255" s="2"/>
      <c r="C255" s="56"/>
      <c r="D255" s="58"/>
      <c r="E255" s="165">
        <f t="shared" si="45"/>
        <v>0</v>
      </c>
      <c r="F255" s="128"/>
      <c r="G255" s="72"/>
      <c r="H255" s="153"/>
      <c r="I255" s="72"/>
      <c r="J255" s="84"/>
      <c r="K255" s="119"/>
      <c r="L255" s="149"/>
      <c r="M255" s="64"/>
      <c r="N255" s="77"/>
      <c r="O255" s="78"/>
      <c r="P255" s="79"/>
      <c r="Q255" s="156"/>
      <c r="R255" s="105"/>
      <c r="S255" s="81"/>
      <c r="T255" s="80"/>
      <c r="U255" s="81"/>
      <c r="V255" s="157"/>
      <c r="W255" s="83"/>
      <c r="X255" s="84"/>
      <c r="Y255" s="131"/>
      <c r="Z255" s="85"/>
      <c r="AA255" s="81"/>
      <c r="AB255" s="85"/>
      <c r="AC255" s="74"/>
      <c r="AD255" s="82"/>
      <c r="AE255" s="37" t="str">
        <f t="shared" si="51"/>
        <v>00011900</v>
      </c>
      <c r="AF255" s="135" t="str">
        <f t="shared" si="52"/>
        <v/>
      </c>
      <c r="AG255" s="135" t="str">
        <f t="shared" si="53"/>
        <v/>
      </c>
      <c r="AH255" s="135" t="str">
        <f t="shared" si="54"/>
        <v/>
      </c>
      <c r="AI255" s="11"/>
      <c r="AJ255" s="11"/>
      <c r="AK255" s="11"/>
    </row>
    <row r="256" spans="1:37" ht="15" hidden="1" customHeight="1" x14ac:dyDescent="0.3">
      <c r="A256" s="11"/>
      <c r="B256" s="2"/>
      <c r="C256" s="56"/>
      <c r="D256" s="58"/>
      <c r="E256" s="165">
        <f t="shared" si="45"/>
        <v>0</v>
      </c>
      <c r="F256" s="128"/>
      <c r="G256" s="72"/>
      <c r="H256" s="153"/>
      <c r="I256" s="72"/>
      <c r="J256" s="84"/>
      <c r="K256" s="119"/>
      <c r="L256" s="149"/>
      <c r="M256" s="64"/>
      <c r="N256" s="77"/>
      <c r="O256" s="78"/>
      <c r="P256" s="79"/>
      <c r="Q256" s="156"/>
      <c r="R256" s="105"/>
      <c r="S256" s="81"/>
      <c r="T256" s="80"/>
      <c r="U256" s="81"/>
      <c r="V256" s="157"/>
      <c r="W256" s="83"/>
      <c r="X256" s="84"/>
      <c r="Y256" s="131"/>
      <c r="Z256" s="85"/>
      <c r="AA256" s="81"/>
      <c r="AB256" s="85"/>
      <c r="AC256" s="74"/>
      <c r="AD256" s="82"/>
      <c r="AE256" s="37" t="str">
        <f t="shared" si="51"/>
        <v>00011900</v>
      </c>
      <c r="AF256" s="135" t="str">
        <f t="shared" si="52"/>
        <v/>
      </c>
      <c r="AG256" s="135" t="str">
        <f t="shared" si="53"/>
        <v/>
      </c>
      <c r="AH256" s="135" t="str">
        <f t="shared" si="54"/>
        <v/>
      </c>
      <c r="AI256" s="11"/>
      <c r="AJ256" s="11"/>
      <c r="AK256" s="11"/>
    </row>
    <row r="257" spans="1:37" ht="15" hidden="1" customHeight="1" x14ac:dyDescent="0.3">
      <c r="A257" s="11"/>
      <c r="B257" s="2"/>
      <c r="C257" s="56"/>
      <c r="D257" s="58"/>
      <c r="E257" s="165">
        <f t="shared" si="45"/>
        <v>0</v>
      </c>
      <c r="F257" s="128"/>
      <c r="G257" s="72"/>
      <c r="H257" s="153"/>
      <c r="I257" s="72"/>
      <c r="J257" s="84"/>
      <c r="K257" s="119"/>
      <c r="L257" s="149"/>
      <c r="M257" s="64"/>
      <c r="N257" s="77"/>
      <c r="O257" s="78"/>
      <c r="P257" s="79"/>
      <c r="Q257" s="156"/>
      <c r="R257" s="105"/>
      <c r="S257" s="81"/>
      <c r="T257" s="80"/>
      <c r="U257" s="81"/>
      <c r="V257" s="157"/>
      <c r="W257" s="83"/>
      <c r="X257" s="84"/>
      <c r="Y257" s="131"/>
      <c r="Z257" s="85"/>
      <c r="AA257" s="81"/>
      <c r="AB257" s="85"/>
      <c r="AC257" s="74"/>
      <c r="AD257" s="82"/>
      <c r="AE257" s="37" t="str">
        <f t="shared" si="51"/>
        <v>00011900</v>
      </c>
      <c r="AF257" s="135" t="str">
        <f t="shared" si="52"/>
        <v/>
      </c>
      <c r="AG257" s="135" t="str">
        <f t="shared" si="53"/>
        <v/>
      </c>
      <c r="AH257" s="135" t="str">
        <f t="shared" si="54"/>
        <v/>
      </c>
      <c r="AI257" s="11"/>
      <c r="AJ257" s="11"/>
      <c r="AK257" s="11"/>
    </row>
    <row r="258" spans="1:37" ht="15" hidden="1" customHeight="1" x14ac:dyDescent="0.3">
      <c r="A258" s="11"/>
      <c r="B258" s="2"/>
      <c r="C258" s="56"/>
      <c r="D258" s="58"/>
      <c r="E258" s="165">
        <f t="shared" si="45"/>
        <v>0</v>
      </c>
      <c r="F258" s="128"/>
      <c r="G258" s="72"/>
      <c r="H258" s="153"/>
      <c r="I258" s="72"/>
      <c r="J258" s="84"/>
      <c r="K258" s="119"/>
      <c r="L258" s="149"/>
      <c r="M258" s="64"/>
      <c r="N258" s="77"/>
      <c r="O258" s="78"/>
      <c r="P258" s="79"/>
      <c r="Q258" s="156"/>
      <c r="R258" s="105"/>
      <c r="S258" s="81"/>
      <c r="T258" s="80"/>
      <c r="U258" s="81"/>
      <c r="V258" s="157"/>
      <c r="W258" s="83"/>
      <c r="X258" s="84"/>
      <c r="Y258" s="131"/>
      <c r="Z258" s="85"/>
      <c r="AA258" s="81"/>
      <c r="AB258" s="85"/>
      <c r="AC258" s="74"/>
      <c r="AD258" s="82"/>
      <c r="AE258" s="37" t="str">
        <f t="shared" si="51"/>
        <v>00011900</v>
      </c>
      <c r="AF258" s="135" t="str">
        <f t="shared" si="52"/>
        <v/>
      </c>
      <c r="AG258" s="135" t="str">
        <f t="shared" si="53"/>
        <v/>
      </c>
      <c r="AH258" s="135" t="str">
        <f t="shared" si="54"/>
        <v/>
      </c>
      <c r="AI258" s="11"/>
      <c r="AJ258" s="11"/>
      <c r="AK258" s="11"/>
    </row>
    <row r="259" spans="1:37" ht="15" hidden="1" customHeight="1" x14ac:dyDescent="0.3">
      <c r="A259" s="11"/>
      <c r="B259" s="2"/>
      <c r="C259" s="56"/>
      <c r="D259" s="58"/>
      <c r="E259" s="165">
        <f t="shared" si="45"/>
        <v>0</v>
      </c>
      <c r="F259" s="128"/>
      <c r="G259" s="72"/>
      <c r="H259" s="153"/>
      <c r="I259" s="72"/>
      <c r="J259" s="84"/>
      <c r="K259" s="119"/>
      <c r="L259" s="149"/>
      <c r="M259" s="64"/>
      <c r="N259" s="77"/>
      <c r="O259" s="78"/>
      <c r="P259" s="79"/>
      <c r="Q259" s="155"/>
      <c r="R259" s="105"/>
      <c r="S259" s="81"/>
      <c r="T259" s="80"/>
      <c r="U259" s="81"/>
      <c r="V259" s="157"/>
      <c r="W259" s="83"/>
      <c r="X259" s="84"/>
      <c r="Y259" s="131"/>
      <c r="Z259" s="85"/>
      <c r="AA259" s="81"/>
      <c r="AB259" s="85"/>
      <c r="AC259" s="74"/>
      <c r="AD259" s="82"/>
      <c r="AE259" s="37" t="str">
        <f t="shared" si="51"/>
        <v>00011900</v>
      </c>
      <c r="AF259" s="135" t="str">
        <f t="shared" si="52"/>
        <v/>
      </c>
      <c r="AG259" s="135" t="str">
        <f t="shared" si="53"/>
        <v/>
      </c>
      <c r="AH259" s="135" t="str">
        <f t="shared" si="54"/>
        <v/>
      </c>
      <c r="AI259" s="11"/>
      <c r="AJ259" s="11"/>
      <c r="AK259" s="11"/>
    </row>
    <row r="260" spans="1:37" ht="15" hidden="1" customHeight="1" x14ac:dyDescent="0.3">
      <c r="A260" s="11"/>
      <c r="B260" s="2"/>
      <c r="C260" s="56"/>
      <c r="D260" s="58"/>
      <c r="E260" s="165">
        <f t="shared" si="45"/>
        <v>0</v>
      </c>
      <c r="F260" s="128"/>
      <c r="G260" s="72"/>
      <c r="H260" s="153"/>
      <c r="I260" s="72"/>
      <c r="J260" s="84"/>
      <c r="K260" s="119"/>
      <c r="L260" s="149"/>
      <c r="M260" s="64"/>
      <c r="N260" s="77"/>
      <c r="O260" s="78"/>
      <c r="P260" s="79"/>
      <c r="Q260" s="155"/>
      <c r="R260" s="105"/>
      <c r="S260" s="81"/>
      <c r="T260" s="80"/>
      <c r="U260" s="81"/>
      <c r="V260" s="157"/>
      <c r="W260" s="83"/>
      <c r="X260" s="84"/>
      <c r="Y260" s="131"/>
      <c r="Z260" s="85"/>
      <c r="AA260" s="81"/>
      <c r="AB260" s="85"/>
      <c r="AC260" s="74"/>
      <c r="AD260" s="82"/>
      <c r="AE260" s="37" t="str">
        <f t="shared" si="51"/>
        <v>00011900</v>
      </c>
      <c r="AF260" s="135" t="str">
        <f t="shared" si="52"/>
        <v/>
      </c>
      <c r="AG260" s="135" t="str">
        <f t="shared" si="53"/>
        <v/>
      </c>
      <c r="AH260" s="135" t="str">
        <f t="shared" si="54"/>
        <v/>
      </c>
      <c r="AI260" s="11"/>
      <c r="AJ260" s="11"/>
      <c r="AK260" s="11"/>
    </row>
    <row r="261" spans="1:37" ht="15" hidden="1" customHeight="1" x14ac:dyDescent="0.3">
      <c r="A261" s="11"/>
      <c r="B261" s="2"/>
      <c r="C261" s="56"/>
      <c r="D261" s="58"/>
      <c r="E261" s="165">
        <f t="shared" si="45"/>
        <v>0</v>
      </c>
      <c r="F261" s="128"/>
      <c r="G261" s="72"/>
      <c r="H261" s="153"/>
      <c r="I261" s="72"/>
      <c r="J261" s="84"/>
      <c r="K261" s="119"/>
      <c r="L261" s="149"/>
      <c r="M261" s="64"/>
      <c r="N261" s="77"/>
      <c r="O261" s="78"/>
      <c r="P261" s="79"/>
      <c r="Q261" s="156"/>
      <c r="R261" s="105"/>
      <c r="S261" s="81"/>
      <c r="T261" s="80"/>
      <c r="U261" s="81"/>
      <c r="V261" s="157"/>
      <c r="W261" s="83"/>
      <c r="X261" s="84"/>
      <c r="Y261" s="131"/>
      <c r="Z261" s="85"/>
      <c r="AA261" s="81"/>
      <c r="AB261" s="85"/>
      <c r="AC261" s="74"/>
      <c r="AD261" s="82"/>
      <c r="AE261" s="37" t="str">
        <f t="shared" si="51"/>
        <v>00011900</v>
      </c>
      <c r="AF261" s="135" t="str">
        <f t="shared" si="52"/>
        <v/>
      </c>
      <c r="AG261" s="135" t="str">
        <f t="shared" si="53"/>
        <v/>
      </c>
      <c r="AH261" s="135" t="str">
        <f t="shared" si="54"/>
        <v/>
      </c>
      <c r="AI261" s="11"/>
      <c r="AJ261" s="11"/>
      <c r="AK261" s="11"/>
    </row>
    <row r="262" spans="1:37" ht="15" hidden="1" customHeight="1" x14ac:dyDescent="0.3">
      <c r="A262" s="11"/>
      <c r="B262" s="2"/>
      <c r="C262" s="56"/>
      <c r="D262" s="58"/>
      <c r="E262" s="165">
        <f t="shared" si="45"/>
        <v>0</v>
      </c>
      <c r="F262" s="128"/>
      <c r="G262" s="72"/>
      <c r="H262" s="153"/>
      <c r="I262" s="72"/>
      <c r="J262" s="84"/>
      <c r="K262" s="119"/>
      <c r="L262" s="149"/>
      <c r="M262" s="64"/>
      <c r="N262" s="77"/>
      <c r="O262" s="78"/>
      <c r="P262" s="79"/>
      <c r="Q262" s="156"/>
      <c r="R262" s="105"/>
      <c r="S262" s="81"/>
      <c r="T262" s="80"/>
      <c r="U262" s="81"/>
      <c r="V262" s="157"/>
      <c r="W262" s="83"/>
      <c r="X262" s="84"/>
      <c r="Y262" s="131"/>
      <c r="Z262" s="85"/>
      <c r="AA262" s="81"/>
      <c r="AB262" s="85"/>
      <c r="AC262" s="74"/>
      <c r="AD262" s="82"/>
      <c r="AE262" s="37" t="str">
        <f t="shared" si="51"/>
        <v>00011900</v>
      </c>
      <c r="AF262" s="135" t="str">
        <f t="shared" si="52"/>
        <v/>
      </c>
      <c r="AG262" s="135" t="str">
        <f t="shared" si="53"/>
        <v/>
      </c>
      <c r="AH262" s="135" t="str">
        <f t="shared" si="54"/>
        <v/>
      </c>
      <c r="AI262" s="11"/>
      <c r="AJ262" s="11"/>
      <c r="AK262" s="11"/>
    </row>
    <row r="263" spans="1:37" ht="15" hidden="1" customHeight="1" x14ac:dyDescent="0.3">
      <c r="A263" s="11"/>
      <c r="B263" s="2"/>
      <c r="C263" s="56"/>
      <c r="D263" s="58"/>
      <c r="E263" s="165">
        <f t="shared" si="45"/>
        <v>0</v>
      </c>
      <c r="F263" s="128"/>
      <c r="G263" s="72"/>
      <c r="H263" s="153"/>
      <c r="I263" s="72"/>
      <c r="J263" s="84"/>
      <c r="K263" s="119"/>
      <c r="L263" s="149"/>
      <c r="M263" s="64"/>
      <c r="N263" s="77"/>
      <c r="O263" s="78"/>
      <c r="P263" s="79"/>
      <c r="Q263" s="155"/>
      <c r="R263" s="105"/>
      <c r="S263" s="81"/>
      <c r="T263" s="80"/>
      <c r="U263" s="81"/>
      <c r="V263" s="157"/>
      <c r="W263" s="83"/>
      <c r="X263" s="84"/>
      <c r="Y263" s="131"/>
      <c r="Z263" s="85"/>
      <c r="AA263" s="81"/>
      <c r="AB263" s="85"/>
      <c r="AC263" s="74"/>
      <c r="AD263" s="82"/>
      <c r="AE263" s="37" t="str">
        <f t="shared" si="51"/>
        <v>00011900</v>
      </c>
      <c r="AF263" s="135" t="str">
        <f t="shared" si="52"/>
        <v/>
      </c>
      <c r="AG263" s="135" t="str">
        <f t="shared" si="53"/>
        <v/>
      </c>
      <c r="AH263" s="135" t="str">
        <f t="shared" si="54"/>
        <v/>
      </c>
      <c r="AI263" s="11"/>
      <c r="AJ263" s="11"/>
      <c r="AK263" s="11"/>
    </row>
    <row r="264" spans="1:37" ht="15" hidden="1" customHeight="1" x14ac:dyDescent="0.3">
      <c r="A264" s="11"/>
      <c r="B264" s="2"/>
      <c r="C264" s="56"/>
      <c r="D264" s="58"/>
      <c r="E264" s="165">
        <f t="shared" si="45"/>
        <v>0</v>
      </c>
      <c r="F264" s="128"/>
      <c r="G264" s="72"/>
      <c r="H264" s="153"/>
      <c r="I264" s="72"/>
      <c r="J264" s="84"/>
      <c r="K264" s="119"/>
      <c r="L264" s="149"/>
      <c r="M264" s="64"/>
      <c r="N264" s="77"/>
      <c r="O264" s="78"/>
      <c r="P264" s="79"/>
      <c r="Q264" s="156"/>
      <c r="R264" s="105"/>
      <c r="S264" s="81"/>
      <c r="T264" s="80"/>
      <c r="U264" s="81"/>
      <c r="V264" s="157"/>
      <c r="W264" s="83"/>
      <c r="X264" s="84"/>
      <c r="Y264" s="131"/>
      <c r="Z264" s="85"/>
      <c r="AA264" s="81"/>
      <c r="AB264" s="85"/>
      <c r="AC264" s="74"/>
      <c r="AD264" s="82"/>
      <c r="AE264" s="37" t="str">
        <f t="shared" si="51"/>
        <v>00011900</v>
      </c>
      <c r="AF264" s="135" t="str">
        <f t="shared" si="52"/>
        <v/>
      </c>
      <c r="AG264" s="135" t="str">
        <f t="shared" si="53"/>
        <v/>
      </c>
      <c r="AH264" s="135" t="str">
        <f t="shared" si="54"/>
        <v/>
      </c>
      <c r="AI264" s="11"/>
      <c r="AJ264" s="11"/>
      <c r="AK264" s="11"/>
    </row>
    <row r="265" spans="1:37" ht="15" hidden="1" customHeight="1" x14ac:dyDescent="0.3">
      <c r="A265" s="11"/>
      <c r="B265" s="2"/>
      <c r="C265" s="56"/>
      <c r="D265" s="58"/>
      <c r="E265" s="165">
        <f t="shared" si="45"/>
        <v>0</v>
      </c>
      <c r="F265" s="128"/>
      <c r="G265" s="72"/>
      <c r="H265" s="153"/>
      <c r="I265" s="72"/>
      <c r="J265" s="84"/>
      <c r="K265" s="119"/>
      <c r="L265" s="149"/>
      <c r="M265" s="64"/>
      <c r="N265" s="77"/>
      <c r="O265" s="78"/>
      <c r="P265" s="79"/>
      <c r="Q265" s="155"/>
      <c r="R265" s="105"/>
      <c r="S265" s="81"/>
      <c r="T265" s="80"/>
      <c r="U265" s="81"/>
      <c r="V265" s="157"/>
      <c r="W265" s="83"/>
      <c r="X265" s="84"/>
      <c r="Y265" s="131"/>
      <c r="Z265" s="85"/>
      <c r="AA265" s="81"/>
      <c r="AB265" s="85"/>
      <c r="AC265" s="74"/>
      <c r="AD265" s="82"/>
      <c r="AE265" s="37" t="str">
        <f t="shared" si="51"/>
        <v>00011900</v>
      </c>
      <c r="AF265" s="135" t="str">
        <f t="shared" si="52"/>
        <v/>
      </c>
      <c r="AG265" s="135" t="str">
        <f t="shared" si="53"/>
        <v/>
      </c>
      <c r="AH265" s="135" t="str">
        <f t="shared" si="54"/>
        <v/>
      </c>
      <c r="AI265" s="11"/>
      <c r="AJ265" s="11"/>
      <c r="AK265" s="11"/>
    </row>
    <row r="266" spans="1:37" ht="15" hidden="1" customHeight="1" x14ac:dyDescent="0.3">
      <c r="A266" s="11"/>
      <c r="B266" s="2"/>
      <c r="C266" s="56"/>
      <c r="D266" s="58"/>
      <c r="E266" s="165">
        <f t="shared" si="45"/>
        <v>0</v>
      </c>
      <c r="F266" s="128"/>
      <c r="G266" s="72"/>
      <c r="H266" s="153"/>
      <c r="I266" s="72"/>
      <c r="J266" s="84"/>
      <c r="K266" s="119"/>
      <c r="L266" s="149"/>
      <c r="M266" s="64"/>
      <c r="N266" s="77"/>
      <c r="O266" s="78"/>
      <c r="P266" s="79"/>
      <c r="Q266" s="156"/>
      <c r="R266" s="105"/>
      <c r="S266" s="81"/>
      <c r="T266" s="80"/>
      <c r="U266" s="81"/>
      <c r="V266" s="157"/>
      <c r="W266" s="83"/>
      <c r="X266" s="84"/>
      <c r="Y266" s="131"/>
      <c r="Z266" s="85"/>
      <c r="AA266" s="81"/>
      <c r="AB266" s="85"/>
      <c r="AC266" s="74"/>
      <c r="AD266" s="82"/>
      <c r="AE266" s="37" t="str">
        <f t="shared" si="51"/>
        <v>00011900</v>
      </c>
      <c r="AF266" s="135" t="str">
        <f t="shared" si="52"/>
        <v/>
      </c>
      <c r="AG266" s="135" t="str">
        <f t="shared" si="53"/>
        <v/>
      </c>
      <c r="AH266" s="135" t="str">
        <f t="shared" si="54"/>
        <v/>
      </c>
      <c r="AI266" s="11"/>
      <c r="AJ266" s="11"/>
      <c r="AK266" s="11"/>
    </row>
    <row r="267" spans="1:37" ht="15" hidden="1" customHeight="1" x14ac:dyDescent="0.3">
      <c r="A267" s="11"/>
      <c r="B267" s="2"/>
      <c r="C267" s="56"/>
      <c r="D267" s="58"/>
      <c r="E267" s="165">
        <f t="shared" si="45"/>
        <v>0</v>
      </c>
      <c r="F267" s="128"/>
      <c r="G267" s="72"/>
      <c r="H267" s="153"/>
      <c r="I267" s="72"/>
      <c r="J267" s="84"/>
      <c r="K267" s="119"/>
      <c r="L267" s="149"/>
      <c r="M267" s="64"/>
      <c r="N267" s="77"/>
      <c r="O267" s="78"/>
      <c r="P267" s="79"/>
      <c r="Q267" s="156"/>
      <c r="R267" s="105"/>
      <c r="S267" s="81"/>
      <c r="T267" s="80"/>
      <c r="U267" s="81"/>
      <c r="V267" s="157"/>
      <c r="W267" s="83"/>
      <c r="X267" s="84"/>
      <c r="Y267" s="131"/>
      <c r="Z267" s="85"/>
      <c r="AA267" s="81"/>
      <c r="AB267" s="85"/>
      <c r="AC267" s="74"/>
      <c r="AD267" s="82"/>
      <c r="AE267" s="37" t="str">
        <f t="shared" si="51"/>
        <v>00011900</v>
      </c>
      <c r="AF267" s="135" t="str">
        <f t="shared" si="52"/>
        <v/>
      </c>
      <c r="AG267" s="135" t="str">
        <f t="shared" si="53"/>
        <v/>
      </c>
      <c r="AH267" s="135" t="str">
        <f t="shared" si="54"/>
        <v/>
      </c>
      <c r="AI267" s="11"/>
      <c r="AJ267" s="11"/>
      <c r="AK267" s="11"/>
    </row>
    <row r="268" spans="1:37" ht="15" hidden="1" customHeight="1" x14ac:dyDescent="0.3">
      <c r="A268" s="11"/>
      <c r="B268" s="2"/>
      <c r="C268" s="56"/>
      <c r="D268" s="58"/>
      <c r="E268" s="165">
        <f t="shared" si="45"/>
        <v>0</v>
      </c>
      <c r="F268" s="128"/>
      <c r="G268" s="72"/>
      <c r="H268" s="153"/>
      <c r="I268" s="72"/>
      <c r="J268" s="84"/>
      <c r="K268" s="119"/>
      <c r="L268" s="149"/>
      <c r="M268" s="64"/>
      <c r="N268" s="77"/>
      <c r="O268" s="78"/>
      <c r="P268" s="79"/>
      <c r="Q268" s="156"/>
      <c r="R268" s="105"/>
      <c r="S268" s="81"/>
      <c r="T268" s="80"/>
      <c r="U268" s="81"/>
      <c r="V268" s="157"/>
      <c r="W268" s="83"/>
      <c r="X268" s="84"/>
      <c r="Y268" s="131"/>
      <c r="Z268" s="85"/>
      <c r="AA268" s="81"/>
      <c r="AB268" s="85"/>
      <c r="AC268" s="74"/>
      <c r="AD268" s="82"/>
      <c r="AE268" s="37" t="str">
        <f t="shared" si="51"/>
        <v>00011900</v>
      </c>
      <c r="AF268" s="135" t="str">
        <f t="shared" si="52"/>
        <v/>
      </c>
      <c r="AG268" s="135" t="str">
        <f t="shared" si="53"/>
        <v/>
      </c>
      <c r="AH268" s="135" t="str">
        <f t="shared" si="54"/>
        <v/>
      </c>
      <c r="AI268" s="11"/>
      <c r="AJ268" s="11"/>
      <c r="AK268" s="11"/>
    </row>
    <row r="269" spans="1:37" ht="15" hidden="1" customHeight="1" x14ac:dyDescent="0.3">
      <c r="A269" s="11"/>
      <c r="B269" s="2"/>
      <c r="C269" s="56"/>
      <c r="D269" s="58"/>
      <c r="E269" s="165">
        <f t="shared" si="45"/>
        <v>0</v>
      </c>
      <c r="F269" s="128"/>
      <c r="G269" s="72"/>
      <c r="H269" s="153"/>
      <c r="I269" s="72"/>
      <c r="J269" s="84"/>
      <c r="K269" s="119"/>
      <c r="L269" s="149"/>
      <c r="M269" s="64"/>
      <c r="N269" s="77"/>
      <c r="O269" s="78"/>
      <c r="P269" s="79"/>
      <c r="Q269" s="156"/>
      <c r="R269" s="105"/>
      <c r="S269" s="81"/>
      <c r="T269" s="80"/>
      <c r="U269" s="81"/>
      <c r="V269" s="157"/>
      <c r="W269" s="83"/>
      <c r="X269" s="84"/>
      <c r="Y269" s="131"/>
      <c r="Z269" s="85"/>
      <c r="AA269" s="81"/>
      <c r="AB269" s="85"/>
      <c r="AC269" s="74"/>
      <c r="AD269" s="82"/>
      <c r="AE269" s="37" t="str">
        <f t="shared" si="51"/>
        <v>00011900</v>
      </c>
      <c r="AF269" s="135" t="str">
        <f t="shared" si="52"/>
        <v/>
      </c>
      <c r="AG269" s="135" t="str">
        <f t="shared" si="53"/>
        <v/>
      </c>
      <c r="AH269" s="135" t="str">
        <f t="shared" si="54"/>
        <v/>
      </c>
      <c r="AI269" s="11"/>
      <c r="AJ269" s="11"/>
      <c r="AK269" s="11"/>
    </row>
    <row r="270" spans="1:37" ht="15" hidden="1" customHeight="1" x14ac:dyDescent="0.3">
      <c r="A270" s="11"/>
      <c r="B270" s="2"/>
      <c r="C270" s="56"/>
      <c r="D270" s="58"/>
      <c r="E270" s="165">
        <f t="shared" si="45"/>
        <v>0</v>
      </c>
      <c r="F270" s="128"/>
      <c r="G270" s="72"/>
      <c r="H270" s="153"/>
      <c r="I270" s="72"/>
      <c r="J270" s="84"/>
      <c r="K270" s="119"/>
      <c r="L270" s="149"/>
      <c r="M270" s="64"/>
      <c r="N270" s="77"/>
      <c r="O270" s="78"/>
      <c r="P270" s="79"/>
      <c r="Q270" s="156"/>
      <c r="R270" s="105"/>
      <c r="S270" s="81"/>
      <c r="T270" s="80"/>
      <c r="U270" s="81"/>
      <c r="V270" s="157"/>
      <c r="W270" s="83"/>
      <c r="X270" s="84"/>
      <c r="Y270" s="131"/>
      <c r="Z270" s="85"/>
      <c r="AA270" s="81"/>
      <c r="AB270" s="85"/>
      <c r="AC270" s="74"/>
      <c r="AD270" s="82"/>
      <c r="AE270" s="37" t="str">
        <f t="shared" si="51"/>
        <v>00011900</v>
      </c>
      <c r="AF270" s="135" t="str">
        <f t="shared" si="52"/>
        <v/>
      </c>
      <c r="AG270" s="135" t="str">
        <f t="shared" si="53"/>
        <v/>
      </c>
      <c r="AH270" s="135" t="str">
        <f t="shared" si="54"/>
        <v/>
      </c>
      <c r="AI270" s="11"/>
      <c r="AJ270" s="11"/>
      <c r="AK270" s="11"/>
    </row>
    <row r="271" spans="1:37" ht="15" hidden="1" customHeight="1" x14ac:dyDescent="0.3">
      <c r="A271" s="11"/>
      <c r="B271" s="2"/>
      <c r="C271" s="56"/>
      <c r="D271" s="58"/>
      <c r="E271" s="165">
        <f t="shared" si="45"/>
        <v>0</v>
      </c>
      <c r="F271" s="128"/>
      <c r="G271" s="72"/>
      <c r="H271" s="153"/>
      <c r="I271" s="72"/>
      <c r="J271" s="84"/>
      <c r="K271" s="119"/>
      <c r="L271" s="149"/>
      <c r="M271" s="64"/>
      <c r="N271" s="77"/>
      <c r="O271" s="78"/>
      <c r="P271" s="79"/>
      <c r="Q271" s="156"/>
      <c r="R271" s="105"/>
      <c r="S271" s="81"/>
      <c r="T271" s="80"/>
      <c r="U271" s="81"/>
      <c r="V271" s="157"/>
      <c r="W271" s="83"/>
      <c r="X271" s="84"/>
      <c r="Y271" s="131"/>
      <c r="Z271" s="85"/>
      <c r="AA271" s="81"/>
      <c r="AB271" s="85"/>
      <c r="AC271" s="74"/>
      <c r="AD271" s="82"/>
      <c r="AE271" s="37" t="str">
        <f t="shared" si="51"/>
        <v>00011900</v>
      </c>
      <c r="AF271" s="135" t="str">
        <f t="shared" si="52"/>
        <v/>
      </c>
      <c r="AG271" s="135" t="str">
        <f t="shared" si="53"/>
        <v/>
      </c>
      <c r="AH271" s="135" t="str">
        <f t="shared" si="54"/>
        <v/>
      </c>
      <c r="AI271" s="11"/>
      <c r="AJ271" s="11"/>
      <c r="AK271" s="11"/>
    </row>
    <row r="272" spans="1:37" ht="15" hidden="1" customHeight="1" x14ac:dyDescent="0.3">
      <c r="A272" s="11"/>
      <c r="B272" s="2"/>
      <c r="C272" s="56"/>
      <c r="D272" s="58"/>
      <c r="E272" s="165">
        <f t="shared" si="45"/>
        <v>0</v>
      </c>
      <c r="F272" s="128"/>
      <c r="G272" s="72"/>
      <c r="H272" s="153"/>
      <c r="I272" s="72"/>
      <c r="J272" s="84"/>
      <c r="K272" s="119"/>
      <c r="L272" s="149"/>
      <c r="M272" s="64"/>
      <c r="N272" s="77"/>
      <c r="O272" s="78"/>
      <c r="P272" s="79"/>
      <c r="Q272" s="156"/>
      <c r="R272" s="105"/>
      <c r="S272" s="81"/>
      <c r="T272" s="80"/>
      <c r="U272" s="81"/>
      <c r="V272" s="157"/>
      <c r="W272" s="83"/>
      <c r="X272" s="84"/>
      <c r="Y272" s="131"/>
      <c r="Z272" s="85"/>
      <c r="AA272" s="81"/>
      <c r="AB272" s="85"/>
      <c r="AC272" s="74"/>
      <c r="AD272" s="82"/>
      <c r="AE272" s="37" t="str">
        <f t="shared" si="51"/>
        <v>00011900</v>
      </c>
      <c r="AF272" s="135" t="str">
        <f t="shared" si="52"/>
        <v/>
      </c>
      <c r="AG272" s="135" t="str">
        <f t="shared" si="53"/>
        <v/>
      </c>
      <c r="AH272" s="135" t="str">
        <f t="shared" si="54"/>
        <v/>
      </c>
      <c r="AI272" s="11"/>
      <c r="AJ272" s="11"/>
      <c r="AK272" s="11"/>
    </row>
    <row r="273" spans="1:37" ht="15" hidden="1" customHeight="1" x14ac:dyDescent="0.3">
      <c r="A273" s="11"/>
      <c r="B273" s="2"/>
      <c r="C273" s="56"/>
      <c r="D273" s="58"/>
      <c r="E273" s="165">
        <f t="shared" si="45"/>
        <v>0</v>
      </c>
      <c r="F273" s="128"/>
      <c r="G273" s="72"/>
      <c r="H273" s="153"/>
      <c r="I273" s="72"/>
      <c r="J273" s="84"/>
      <c r="K273" s="119"/>
      <c r="L273" s="149"/>
      <c r="M273" s="64"/>
      <c r="N273" s="77"/>
      <c r="O273" s="78"/>
      <c r="P273" s="79"/>
      <c r="Q273" s="156"/>
      <c r="R273" s="105"/>
      <c r="S273" s="81"/>
      <c r="T273" s="80"/>
      <c r="U273" s="81"/>
      <c r="V273" s="157"/>
      <c r="W273" s="83"/>
      <c r="X273" s="84"/>
      <c r="Y273" s="131"/>
      <c r="Z273" s="85"/>
      <c r="AA273" s="81"/>
      <c r="AB273" s="85"/>
      <c r="AC273" s="74"/>
      <c r="AD273" s="82"/>
      <c r="AE273" s="37" t="str">
        <f t="shared" si="51"/>
        <v>00011900</v>
      </c>
      <c r="AF273" s="135" t="str">
        <f t="shared" si="52"/>
        <v/>
      </c>
      <c r="AG273" s="135" t="str">
        <f t="shared" si="53"/>
        <v/>
      </c>
      <c r="AH273" s="135" t="str">
        <f t="shared" si="54"/>
        <v/>
      </c>
      <c r="AI273" s="11"/>
      <c r="AJ273" s="11"/>
      <c r="AK273" s="11"/>
    </row>
    <row r="274" spans="1:37" ht="15" hidden="1" customHeight="1" x14ac:dyDescent="0.3">
      <c r="A274" s="11"/>
      <c r="B274" s="2"/>
      <c r="C274" s="56"/>
      <c r="D274" s="58"/>
      <c r="E274" s="165">
        <f t="shared" si="45"/>
        <v>0</v>
      </c>
      <c r="F274" s="128"/>
      <c r="G274" s="72"/>
      <c r="H274" s="153"/>
      <c r="I274" s="72"/>
      <c r="J274" s="84"/>
      <c r="K274" s="119"/>
      <c r="L274" s="149"/>
      <c r="M274" s="64"/>
      <c r="N274" s="77"/>
      <c r="O274" s="78"/>
      <c r="P274" s="79"/>
      <c r="Q274" s="156"/>
      <c r="R274" s="105"/>
      <c r="S274" s="81"/>
      <c r="T274" s="80"/>
      <c r="U274" s="81"/>
      <c r="V274" s="157"/>
      <c r="W274" s="83"/>
      <c r="X274" s="84"/>
      <c r="Y274" s="131"/>
      <c r="Z274" s="85"/>
      <c r="AA274" s="81"/>
      <c r="AB274" s="85"/>
      <c r="AC274" s="74"/>
      <c r="AD274" s="82"/>
      <c r="AE274" s="37" t="str">
        <f t="shared" si="51"/>
        <v>00011900</v>
      </c>
      <c r="AF274" s="135" t="str">
        <f t="shared" si="52"/>
        <v/>
      </c>
      <c r="AG274" s="135" t="str">
        <f t="shared" si="53"/>
        <v/>
      </c>
      <c r="AH274" s="135" t="str">
        <f t="shared" si="54"/>
        <v/>
      </c>
      <c r="AI274" s="11"/>
      <c r="AJ274" s="11"/>
      <c r="AK274" s="11"/>
    </row>
    <row r="275" spans="1:37" ht="15" hidden="1" customHeight="1" x14ac:dyDescent="0.3">
      <c r="A275" s="11"/>
      <c r="B275" s="2"/>
      <c r="C275" s="56"/>
      <c r="D275" s="58"/>
      <c r="E275" s="165">
        <f t="shared" si="45"/>
        <v>0</v>
      </c>
      <c r="F275" s="128"/>
      <c r="G275" s="72"/>
      <c r="H275" s="153"/>
      <c r="I275" s="72"/>
      <c r="J275" s="84"/>
      <c r="K275" s="119"/>
      <c r="L275" s="149"/>
      <c r="M275" s="64"/>
      <c r="N275" s="77"/>
      <c r="O275" s="78"/>
      <c r="P275" s="79"/>
      <c r="Q275" s="156"/>
      <c r="R275" s="105"/>
      <c r="S275" s="81"/>
      <c r="T275" s="80"/>
      <c r="U275" s="81"/>
      <c r="V275" s="157"/>
      <c r="W275" s="83"/>
      <c r="X275" s="84"/>
      <c r="Y275" s="131"/>
      <c r="Z275" s="85"/>
      <c r="AA275" s="81"/>
      <c r="AB275" s="85"/>
      <c r="AC275" s="74"/>
      <c r="AD275" s="82"/>
      <c r="AE275" s="37" t="str">
        <f t="shared" si="51"/>
        <v>00011900</v>
      </c>
      <c r="AF275" s="135" t="str">
        <f t="shared" si="52"/>
        <v/>
      </c>
      <c r="AG275" s="135" t="str">
        <f t="shared" si="53"/>
        <v/>
      </c>
      <c r="AH275" s="135" t="str">
        <f t="shared" si="54"/>
        <v/>
      </c>
      <c r="AI275" s="11"/>
      <c r="AJ275" s="11"/>
      <c r="AK275" s="11"/>
    </row>
    <row r="276" spans="1:37" ht="15" hidden="1" customHeight="1" x14ac:dyDescent="0.3">
      <c r="A276" s="11"/>
      <c r="B276" s="2"/>
      <c r="C276" s="56"/>
      <c r="D276" s="58"/>
      <c r="E276" s="165">
        <f t="shared" si="45"/>
        <v>0</v>
      </c>
      <c r="F276" s="128"/>
      <c r="G276" s="72"/>
      <c r="H276" s="153"/>
      <c r="I276" s="72"/>
      <c r="J276" s="84"/>
      <c r="K276" s="119"/>
      <c r="L276" s="149"/>
      <c r="M276" s="64"/>
      <c r="N276" s="77"/>
      <c r="O276" s="78"/>
      <c r="P276" s="79"/>
      <c r="Q276" s="156"/>
      <c r="R276" s="105"/>
      <c r="S276" s="81"/>
      <c r="T276" s="80"/>
      <c r="U276" s="81"/>
      <c r="V276" s="157"/>
      <c r="W276" s="83"/>
      <c r="X276" s="84"/>
      <c r="Y276" s="131"/>
      <c r="Z276" s="85"/>
      <c r="AA276" s="81"/>
      <c r="AB276" s="85"/>
      <c r="AC276" s="74"/>
      <c r="AD276" s="82"/>
      <c r="AE276" s="37" t="str">
        <f t="shared" si="51"/>
        <v>00011900</v>
      </c>
      <c r="AF276" s="135" t="str">
        <f t="shared" si="52"/>
        <v/>
      </c>
      <c r="AG276" s="135" t="str">
        <f t="shared" si="53"/>
        <v/>
      </c>
      <c r="AH276" s="135" t="str">
        <f t="shared" si="54"/>
        <v/>
      </c>
      <c r="AI276" s="11"/>
      <c r="AJ276" s="11"/>
      <c r="AK276" s="11"/>
    </row>
    <row r="277" spans="1:37" ht="15" hidden="1" customHeight="1" x14ac:dyDescent="0.3">
      <c r="A277" s="11"/>
      <c r="B277" s="2"/>
      <c r="C277" s="56"/>
      <c r="D277" s="58"/>
      <c r="E277" s="165">
        <f t="shared" si="45"/>
        <v>0</v>
      </c>
      <c r="F277" s="128"/>
      <c r="G277" s="72"/>
      <c r="H277" s="153"/>
      <c r="I277" s="72"/>
      <c r="J277" s="84"/>
      <c r="K277" s="119"/>
      <c r="L277" s="149"/>
      <c r="M277" s="64"/>
      <c r="N277" s="77"/>
      <c r="O277" s="78"/>
      <c r="P277" s="79"/>
      <c r="Q277" s="156"/>
      <c r="R277" s="105"/>
      <c r="S277" s="81"/>
      <c r="T277" s="80"/>
      <c r="U277" s="81"/>
      <c r="V277" s="157"/>
      <c r="W277" s="83"/>
      <c r="X277" s="84"/>
      <c r="Y277" s="131"/>
      <c r="Z277" s="85"/>
      <c r="AA277" s="81"/>
      <c r="AB277" s="85"/>
      <c r="AC277" s="74"/>
      <c r="AD277" s="82"/>
      <c r="AE277" s="37" t="str">
        <f t="shared" si="51"/>
        <v>00011900</v>
      </c>
      <c r="AF277" s="135" t="str">
        <f t="shared" si="52"/>
        <v/>
      </c>
      <c r="AG277" s="135" t="str">
        <f t="shared" si="53"/>
        <v/>
      </c>
      <c r="AH277" s="135" t="str">
        <f t="shared" si="54"/>
        <v/>
      </c>
      <c r="AI277" s="11"/>
      <c r="AJ277" s="11"/>
      <c r="AK277" s="11"/>
    </row>
    <row r="278" spans="1:37" ht="15" hidden="1" customHeight="1" x14ac:dyDescent="0.3">
      <c r="A278" s="11"/>
      <c r="B278" s="2"/>
      <c r="C278" s="56"/>
      <c r="D278" s="58"/>
      <c r="E278" s="165">
        <f t="shared" si="45"/>
        <v>0</v>
      </c>
      <c r="F278" s="128"/>
      <c r="G278" s="72"/>
      <c r="H278" s="153"/>
      <c r="I278" s="72"/>
      <c r="J278" s="84"/>
      <c r="K278" s="119"/>
      <c r="L278" s="149"/>
      <c r="M278" s="64"/>
      <c r="N278" s="77"/>
      <c r="O278" s="78"/>
      <c r="P278" s="79"/>
      <c r="Q278" s="156"/>
      <c r="R278" s="105"/>
      <c r="S278" s="81"/>
      <c r="T278" s="80"/>
      <c r="U278" s="81"/>
      <c r="V278" s="157"/>
      <c r="W278" s="83"/>
      <c r="X278" s="84"/>
      <c r="Y278" s="131"/>
      <c r="Z278" s="85"/>
      <c r="AA278" s="81"/>
      <c r="AB278" s="85"/>
      <c r="AC278" s="74"/>
      <c r="AD278" s="82"/>
      <c r="AE278" s="37" t="str">
        <f t="shared" si="51"/>
        <v>00011900</v>
      </c>
      <c r="AF278" s="135" t="str">
        <f t="shared" si="52"/>
        <v/>
      </c>
      <c r="AG278" s="135" t="str">
        <f t="shared" si="53"/>
        <v/>
      </c>
      <c r="AH278" s="135" t="str">
        <f t="shared" si="54"/>
        <v/>
      </c>
      <c r="AI278" s="11"/>
      <c r="AJ278" s="11"/>
      <c r="AK278" s="11"/>
    </row>
    <row r="279" spans="1:37" ht="15" hidden="1" customHeight="1" x14ac:dyDescent="0.3">
      <c r="A279" s="11"/>
      <c r="B279" s="2"/>
      <c r="C279" s="56"/>
      <c r="D279" s="58"/>
      <c r="E279" s="165">
        <f t="shared" si="45"/>
        <v>0</v>
      </c>
      <c r="F279" s="128"/>
      <c r="G279" s="72"/>
      <c r="H279" s="153"/>
      <c r="I279" s="72"/>
      <c r="J279" s="84"/>
      <c r="K279" s="119"/>
      <c r="L279" s="149"/>
      <c r="M279" s="64"/>
      <c r="N279" s="77"/>
      <c r="O279" s="78"/>
      <c r="P279" s="79"/>
      <c r="Q279" s="155"/>
      <c r="R279" s="105"/>
      <c r="S279" s="81"/>
      <c r="T279" s="80"/>
      <c r="U279" s="81"/>
      <c r="V279" s="157"/>
      <c r="W279" s="83"/>
      <c r="X279" s="84"/>
      <c r="Y279" s="131"/>
      <c r="Z279" s="85"/>
      <c r="AA279" s="81"/>
      <c r="AB279" s="85"/>
      <c r="AC279" s="74"/>
      <c r="AD279" s="82"/>
      <c r="AE279" s="37" t="str">
        <f t="shared" ref="AE279:AE306" si="55">TEXT(F279,"ddmmyyyy")</f>
        <v>00011900</v>
      </c>
      <c r="AF279" s="135" t="str">
        <f t="shared" ref="AF279:AF306" si="56">IF(AE279/1000000 &lt;1,"",LEFT(AE279,2))</f>
        <v/>
      </c>
      <c r="AG279" s="135" t="str">
        <f t="shared" ref="AG279:AG306" si="57">IF(AF279="","",MID(AE279,3,2))</f>
        <v/>
      </c>
      <c r="AH279" s="135" t="str">
        <f t="shared" ref="AH279:AH306" si="58">IF(AF279="","",RIGHT(AE279, 4))</f>
        <v/>
      </c>
      <c r="AI279" s="11"/>
      <c r="AJ279" s="11"/>
      <c r="AK279" s="11"/>
    </row>
    <row r="280" spans="1:37" ht="15" hidden="1" customHeight="1" x14ac:dyDescent="0.3">
      <c r="A280" s="11"/>
      <c r="B280" s="2"/>
      <c r="C280" s="56"/>
      <c r="D280" s="58"/>
      <c r="E280" s="165">
        <f t="shared" si="45"/>
        <v>0</v>
      </c>
      <c r="F280" s="128"/>
      <c r="G280" s="72"/>
      <c r="H280" s="153"/>
      <c r="I280" s="72"/>
      <c r="J280" s="84"/>
      <c r="K280" s="119"/>
      <c r="L280" s="149"/>
      <c r="M280" s="64"/>
      <c r="N280" s="77"/>
      <c r="O280" s="78"/>
      <c r="P280" s="79"/>
      <c r="Q280" s="156"/>
      <c r="R280" s="105"/>
      <c r="S280" s="81"/>
      <c r="T280" s="80"/>
      <c r="U280" s="81"/>
      <c r="V280" s="157"/>
      <c r="W280" s="83"/>
      <c r="X280" s="84"/>
      <c r="Y280" s="131"/>
      <c r="Z280" s="85"/>
      <c r="AA280" s="81"/>
      <c r="AB280" s="85"/>
      <c r="AC280" s="74"/>
      <c r="AD280" s="82"/>
      <c r="AE280" s="37" t="str">
        <f t="shared" si="55"/>
        <v>00011900</v>
      </c>
      <c r="AF280" s="135" t="str">
        <f t="shared" si="56"/>
        <v/>
      </c>
      <c r="AG280" s="135" t="str">
        <f t="shared" si="57"/>
        <v/>
      </c>
      <c r="AH280" s="135" t="str">
        <f t="shared" si="58"/>
        <v/>
      </c>
      <c r="AI280" s="11"/>
      <c r="AJ280" s="11"/>
      <c r="AK280" s="11"/>
    </row>
    <row r="281" spans="1:37" ht="15" hidden="1" customHeight="1" x14ac:dyDescent="0.3">
      <c r="A281" s="11"/>
      <c r="B281" s="2"/>
      <c r="C281" s="56"/>
      <c r="D281" s="58"/>
      <c r="E281" s="165">
        <f t="shared" si="45"/>
        <v>0</v>
      </c>
      <c r="F281" s="128"/>
      <c r="G281" s="72"/>
      <c r="H281" s="153"/>
      <c r="I281" s="72"/>
      <c r="J281" s="84"/>
      <c r="K281" s="119"/>
      <c r="L281" s="149"/>
      <c r="M281" s="64"/>
      <c r="N281" s="77"/>
      <c r="O281" s="78"/>
      <c r="P281" s="79"/>
      <c r="Q281" s="156"/>
      <c r="R281" s="105"/>
      <c r="S281" s="81"/>
      <c r="T281" s="80"/>
      <c r="U281" s="81"/>
      <c r="V281" s="157"/>
      <c r="W281" s="83"/>
      <c r="X281" s="84"/>
      <c r="Y281" s="131"/>
      <c r="Z281" s="85"/>
      <c r="AA281" s="81"/>
      <c r="AB281" s="85"/>
      <c r="AC281" s="74"/>
      <c r="AD281" s="82"/>
      <c r="AE281" s="37" t="str">
        <f t="shared" si="55"/>
        <v>00011900</v>
      </c>
      <c r="AF281" s="135" t="str">
        <f t="shared" si="56"/>
        <v/>
      </c>
      <c r="AG281" s="135" t="str">
        <f t="shared" si="57"/>
        <v/>
      </c>
      <c r="AH281" s="135" t="str">
        <f t="shared" si="58"/>
        <v/>
      </c>
      <c r="AI281" s="11"/>
      <c r="AJ281" s="11"/>
      <c r="AK281" s="11"/>
    </row>
    <row r="282" spans="1:37" ht="15" hidden="1" customHeight="1" x14ac:dyDescent="0.3">
      <c r="A282" s="11"/>
      <c r="B282" s="2"/>
      <c r="C282" s="56"/>
      <c r="D282" s="58"/>
      <c r="E282" s="165">
        <f t="shared" si="45"/>
        <v>0</v>
      </c>
      <c r="F282" s="128"/>
      <c r="G282" s="72"/>
      <c r="H282" s="153"/>
      <c r="I282" s="72"/>
      <c r="J282" s="84"/>
      <c r="K282" s="119"/>
      <c r="L282" s="149"/>
      <c r="M282" s="64"/>
      <c r="N282" s="77"/>
      <c r="O282" s="78"/>
      <c r="P282" s="79"/>
      <c r="Q282" s="156"/>
      <c r="R282" s="105"/>
      <c r="S282" s="81"/>
      <c r="T282" s="80"/>
      <c r="U282" s="81"/>
      <c r="V282" s="157"/>
      <c r="W282" s="83"/>
      <c r="X282" s="84"/>
      <c r="Y282" s="131"/>
      <c r="Z282" s="85"/>
      <c r="AA282" s="81"/>
      <c r="AB282" s="85"/>
      <c r="AC282" s="74"/>
      <c r="AD282" s="82"/>
      <c r="AE282" s="37" t="str">
        <f t="shared" si="55"/>
        <v>00011900</v>
      </c>
      <c r="AF282" s="135" t="str">
        <f t="shared" si="56"/>
        <v/>
      </c>
      <c r="AG282" s="135" t="str">
        <f t="shared" si="57"/>
        <v/>
      </c>
      <c r="AH282" s="135" t="str">
        <f t="shared" si="58"/>
        <v/>
      </c>
      <c r="AI282" s="11"/>
      <c r="AJ282" s="11"/>
      <c r="AK282" s="11"/>
    </row>
    <row r="283" spans="1:37" ht="15" hidden="1" customHeight="1" x14ac:dyDescent="0.3">
      <c r="A283" s="11"/>
      <c r="B283" s="2"/>
      <c r="C283" s="56"/>
      <c r="D283" s="58"/>
      <c r="E283" s="165">
        <f t="shared" si="45"/>
        <v>0</v>
      </c>
      <c r="F283" s="128"/>
      <c r="G283" s="72"/>
      <c r="H283" s="153"/>
      <c r="I283" s="72"/>
      <c r="J283" s="84"/>
      <c r="K283" s="119"/>
      <c r="L283" s="149"/>
      <c r="M283" s="64"/>
      <c r="N283" s="77"/>
      <c r="O283" s="78"/>
      <c r="P283" s="79"/>
      <c r="Q283" s="156"/>
      <c r="R283" s="105"/>
      <c r="S283" s="81"/>
      <c r="T283" s="80"/>
      <c r="U283" s="81"/>
      <c r="V283" s="157"/>
      <c r="W283" s="83"/>
      <c r="X283" s="84"/>
      <c r="Y283" s="131"/>
      <c r="Z283" s="85"/>
      <c r="AA283" s="81"/>
      <c r="AB283" s="85"/>
      <c r="AC283" s="74"/>
      <c r="AD283" s="82"/>
      <c r="AE283" s="37" t="str">
        <f t="shared" si="55"/>
        <v>00011900</v>
      </c>
      <c r="AF283" s="135" t="str">
        <f t="shared" si="56"/>
        <v/>
      </c>
      <c r="AG283" s="135" t="str">
        <f t="shared" si="57"/>
        <v/>
      </c>
      <c r="AH283" s="135" t="str">
        <f t="shared" si="58"/>
        <v/>
      </c>
      <c r="AI283" s="11"/>
      <c r="AJ283" s="11"/>
      <c r="AK283" s="11"/>
    </row>
    <row r="284" spans="1:37" ht="15" hidden="1" customHeight="1" x14ac:dyDescent="0.3">
      <c r="A284" s="11"/>
      <c r="B284" s="2"/>
      <c r="C284" s="56"/>
      <c r="D284" s="58"/>
      <c r="E284" s="165">
        <f t="shared" si="45"/>
        <v>0</v>
      </c>
      <c r="F284" s="128"/>
      <c r="G284" s="72"/>
      <c r="H284" s="153"/>
      <c r="I284" s="72"/>
      <c r="J284" s="84"/>
      <c r="K284" s="119"/>
      <c r="L284" s="149"/>
      <c r="M284" s="64"/>
      <c r="N284" s="77"/>
      <c r="O284" s="78"/>
      <c r="P284" s="79"/>
      <c r="Q284" s="156"/>
      <c r="R284" s="105"/>
      <c r="S284" s="81"/>
      <c r="T284" s="80"/>
      <c r="U284" s="81"/>
      <c r="V284" s="157"/>
      <c r="W284" s="83"/>
      <c r="X284" s="84"/>
      <c r="Y284" s="131"/>
      <c r="Z284" s="85"/>
      <c r="AA284" s="81"/>
      <c r="AB284" s="85"/>
      <c r="AC284" s="74"/>
      <c r="AD284" s="82"/>
      <c r="AE284" s="37" t="str">
        <f t="shared" si="55"/>
        <v>00011900</v>
      </c>
      <c r="AF284" s="135" t="str">
        <f t="shared" si="56"/>
        <v/>
      </c>
      <c r="AG284" s="135" t="str">
        <f t="shared" si="57"/>
        <v/>
      </c>
      <c r="AH284" s="135" t="str">
        <f t="shared" si="58"/>
        <v/>
      </c>
      <c r="AI284" s="11"/>
      <c r="AJ284" s="11"/>
      <c r="AK284" s="11"/>
    </row>
    <row r="285" spans="1:37" ht="15" hidden="1" customHeight="1" x14ac:dyDescent="0.3">
      <c r="A285" s="11"/>
      <c r="B285" s="2"/>
      <c r="C285" s="56"/>
      <c r="D285" s="58"/>
      <c r="E285" s="165">
        <f t="shared" si="45"/>
        <v>0</v>
      </c>
      <c r="F285" s="128"/>
      <c r="G285" s="72"/>
      <c r="H285" s="153"/>
      <c r="I285" s="72"/>
      <c r="J285" s="84"/>
      <c r="K285" s="119"/>
      <c r="L285" s="149"/>
      <c r="M285" s="64"/>
      <c r="N285" s="77"/>
      <c r="O285" s="78"/>
      <c r="P285" s="79"/>
      <c r="Q285" s="156"/>
      <c r="R285" s="105"/>
      <c r="S285" s="81"/>
      <c r="T285" s="80"/>
      <c r="U285" s="81"/>
      <c r="V285" s="157"/>
      <c r="W285" s="83"/>
      <c r="X285" s="84"/>
      <c r="Y285" s="131"/>
      <c r="Z285" s="85"/>
      <c r="AA285" s="81"/>
      <c r="AB285" s="85"/>
      <c r="AC285" s="74"/>
      <c r="AD285" s="82"/>
      <c r="AE285" s="37" t="str">
        <f t="shared" si="55"/>
        <v>00011900</v>
      </c>
      <c r="AF285" s="135" t="str">
        <f t="shared" si="56"/>
        <v/>
      </c>
      <c r="AG285" s="135" t="str">
        <f t="shared" si="57"/>
        <v/>
      </c>
      <c r="AH285" s="135" t="str">
        <f t="shared" si="58"/>
        <v/>
      </c>
      <c r="AI285" s="11"/>
      <c r="AJ285" s="11"/>
      <c r="AK285" s="11"/>
    </row>
    <row r="286" spans="1:37" ht="15" hidden="1" customHeight="1" x14ac:dyDescent="0.3">
      <c r="A286" s="11"/>
      <c r="B286" s="2"/>
      <c r="C286" s="56"/>
      <c r="D286" s="58"/>
      <c r="E286" s="165">
        <f t="shared" si="45"/>
        <v>0</v>
      </c>
      <c r="F286" s="128"/>
      <c r="G286" s="72"/>
      <c r="H286" s="153"/>
      <c r="I286" s="72"/>
      <c r="J286" s="84"/>
      <c r="K286" s="119"/>
      <c r="L286" s="149"/>
      <c r="M286" s="64"/>
      <c r="N286" s="77"/>
      <c r="O286" s="78"/>
      <c r="P286" s="79"/>
      <c r="Q286" s="156"/>
      <c r="R286" s="105"/>
      <c r="S286" s="81"/>
      <c r="T286" s="80"/>
      <c r="U286" s="81"/>
      <c r="V286" s="157"/>
      <c r="W286" s="83"/>
      <c r="X286" s="84"/>
      <c r="Y286" s="131"/>
      <c r="Z286" s="85"/>
      <c r="AA286" s="81"/>
      <c r="AB286" s="85"/>
      <c r="AC286" s="74"/>
      <c r="AD286" s="82"/>
      <c r="AE286" s="37" t="str">
        <f t="shared" si="55"/>
        <v>00011900</v>
      </c>
      <c r="AF286" s="135" t="str">
        <f t="shared" si="56"/>
        <v/>
      </c>
      <c r="AG286" s="135" t="str">
        <f t="shared" si="57"/>
        <v/>
      </c>
      <c r="AH286" s="135" t="str">
        <f t="shared" si="58"/>
        <v/>
      </c>
      <c r="AI286" s="11"/>
      <c r="AJ286" s="11"/>
      <c r="AK286" s="11"/>
    </row>
    <row r="287" spans="1:37" ht="15" hidden="1" customHeight="1" x14ac:dyDescent="0.3">
      <c r="A287" s="11"/>
      <c r="B287" s="2"/>
      <c r="C287" s="56"/>
      <c r="D287" s="58"/>
      <c r="E287" s="165">
        <f t="shared" si="45"/>
        <v>0</v>
      </c>
      <c r="F287" s="128"/>
      <c r="G287" s="72"/>
      <c r="H287" s="153"/>
      <c r="I287" s="72"/>
      <c r="J287" s="84"/>
      <c r="K287" s="119"/>
      <c r="L287" s="149"/>
      <c r="M287" s="64"/>
      <c r="N287" s="77"/>
      <c r="O287" s="78"/>
      <c r="P287" s="79"/>
      <c r="Q287" s="156"/>
      <c r="R287" s="105"/>
      <c r="S287" s="81"/>
      <c r="T287" s="80"/>
      <c r="U287" s="81"/>
      <c r="V287" s="157"/>
      <c r="W287" s="83"/>
      <c r="X287" s="84"/>
      <c r="Y287" s="131"/>
      <c r="Z287" s="85"/>
      <c r="AA287" s="81"/>
      <c r="AB287" s="85"/>
      <c r="AC287" s="74"/>
      <c r="AD287" s="82"/>
      <c r="AE287" s="37" t="str">
        <f t="shared" si="55"/>
        <v>00011900</v>
      </c>
      <c r="AF287" s="135" t="str">
        <f t="shared" si="56"/>
        <v/>
      </c>
      <c r="AG287" s="135" t="str">
        <f t="shared" si="57"/>
        <v/>
      </c>
      <c r="AH287" s="135" t="str">
        <f t="shared" si="58"/>
        <v/>
      </c>
      <c r="AI287" s="11"/>
      <c r="AJ287" s="11"/>
      <c r="AK287" s="11"/>
    </row>
    <row r="288" spans="1:37" ht="15" hidden="1" customHeight="1" x14ac:dyDescent="0.3">
      <c r="A288" s="11"/>
      <c r="B288" s="2"/>
      <c r="C288" s="56"/>
      <c r="D288" s="58"/>
      <c r="E288" s="165">
        <f t="shared" si="45"/>
        <v>0</v>
      </c>
      <c r="F288" s="128"/>
      <c r="G288" s="72"/>
      <c r="H288" s="153"/>
      <c r="I288" s="72"/>
      <c r="J288" s="84"/>
      <c r="K288" s="119"/>
      <c r="L288" s="149"/>
      <c r="M288" s="64"/>
      <c r="N288" s="77"/>
      <c r="O288" s="78"/>
      <c r="P288" s="79"/>
      <c r="Q288" s="156"/>
      <c r="R288" s="105"/>
      <c r="S288" s="81"/>
      <c r="T288" s="80"/>
      <c r="U288" s="81"/>
      <c r="V288" s="157"/>
      <c r="W288" s="83"/>
      <c r="X288" s="84"/>
      <c r="Y288" s="131"/>
      <c r="Z288" s="85"/>
      <c r="AA288" s="81"/>
      <c r="AB288" s="85"/>
      <c r="AC288" s="74"/>
      <c r="AD288" s="82"/>
      <c r="AE288" s="37" t="str">
        <f t="shared" si="55"/>
        <v>00011900</v>
      </c>
      <c r="AF288" s="135" t="str">
        <f t="shared" si="56"/>
        <v/>
      </c>
      <c r="AG288" s="135" t="str">
        <f t="shared" si="57"/>
        <v/>
      </c>
      <c r="AH288" s="135" t="str">
        <f t="shared" si="58"/>
        <v/>
      </c>
      <c r="AI288" s="11"/>
      <c r="AJ288" s="11"/>
      <c r="AK288" s="11"/>
    </row>
    <row r="289" spans="1:37" ht="15" hidden="1" customHeight="1" x14ac:dyDescent="0.3">
      <c r="A289" s="11"/>
      <c r="B289" s="2"/>
      <c r="C289" s="56"/>
      <c r="D289" s="58"/>
      <c r="E289" s="165">
        <f t="shared" si="45"/>
        <v>0</v>
      </c>
      <c r="F289" s="128"/>
      <c r="G289" s="72"/>
      <c r="H289" s="153"/>
      <c r="I289" s="72"/>
      <c r="J289" s="84"/>
      <c r="K289" s="119"/>
      <c r="L289" s="149"/>
      <c r="M289" s="64"/>
      <c r="N289" s="77"/>
      <c r="O289" s="78"/>
      <c r="P289" s="79"/>
      <c r="Q289" s="156"/>
      <c r="R289" s="105"/>
      <c r="S289" s="81"/>
      <c r="T289" s="80"/>
      <c r="U289" s="81"/>
      <c r="V289" s="157"/>
      <c r="W289" s="83"/>
      <c r="X289" s="84"/>
      <c r="Y289" s="131"/>
      <c r="Z289" s="85"/>
      <c r="AA289" s="81"/>
      <c r="AB289" s="85"/>
      <c r="AC289" s="74"/>
      <c r="AD289" s="82"/>
      <c r="AE289" s="37" t="str">
        <f t="shared" si="55"/>
        <v>00011900</v>
      </c>
      <c r="AF289" s="135" t="str">
        <f t="shared" si="56"/>
        <v/>
      </c>
      <c r="AG289" s="135" t="str">
        <f t="shared" si="57"/>
        <v/>
      </c>
      <c r="AH289" s="135" t="str">
        <f t="shared" si="58"/>
        <v/>
      </c>
      <c r="AI289" s="11"/>
      <c r="AJ289" s="11"/>
      <c r="AK289" s="11"/>
    </row>
    <row r="290" spans="1:37" ht="15" hidden="1" customHeight="1" x14ac:dyDescent="0.3">
      <c r="A290" s="11"/>
      <c r="B290" s="2"/>
      <c r="C290" s="56"/>
      <c r="D290" s="58"/>
      <c r="E290" s="165">
        <f t="shared" si="45"/>
        <v>0</v>
      </c>
      <c r="F290" s="128"/>
      <c r="G290" s="72"/>
      <c r="H290" s="153"/>
      <c r="I290" s="72"/>
      <c r="J290" s="84"/>
      <c r="K290" s="119"/>
      <c r="L290" s="149"/>
      <c r="M290" s="64"/>
      <c r="N290" s="77"/>
      <c r="O290" s="78"/>
      <c r="P290" s="79"/>
      <c r="Q290" s="156"/>
      <c r="R290" s="105"/>
      <c r="S290" s="81"/>
      <c r="T290" s="80"/>
      <c r="U290" s="81"/>
      <c r="V290" s="157"/>
      <c r="W290" s="83"/>
      <c r="X290" s="84"/>
      <c r="Y290" s="131"/>
      <c r="Z290" s="85"/>
      <c r="AA290" s="81"/>
      <c r="AB290" s="85"/>
      <c r="AC290" s="74"/>
      <c r="AD290" s="82"/>
      <c r="AE290" s="37" t="str">
        <f t="shared" si="55"/>
        <v>00011900</v>
      </c>
      <c r="AF290" s="135" t="str">
        <f t="shared" si="56"/>
        <v/>
      </c>
      <c r="AG290" s="135" t="str">
        <f t="shared" si="57"/>
        <v/>
      </c>
      <c r="AH290" s="135" t="str">
        <f t="shared" si="58"/>
        <v/>
      </c>
      <c r="AI290" s="11"/>
      <c r="AJ290" s="11"/>
      <c r="AK290" s="11"/>
    </row>
    <row r="291" spans="1:37" ht="15" hidden="1" customHeight="1" x14ac:dyDescent="0.3">
      <c r="A291" s="11"/>
      <c r="B291" s="2"/>
      <c r="C291" s="56"/>
      <c r="D291" s="58"/>
      <c r="E291" s="165">
        <f t="shared" si="45"/>
        <v>0</v>
      </c>
      <c r="F291" s="128"/>
      <c r="G291" s="72"/>
      <c r="H291" s="153"/>
      <c r="I291" s="72"/>
      <c r="J291" s="84"/>
      <c r="K291" s="119"/>
      <c r="L291" s="149"/>
      <c r="M291" s="64"/>
      <c r="N291" s="77"/>
      <c r="O291" s="78"/>
      <c r="P291" s="79"/>
      <c r="Q291" s="156"/>
      <c r="R291" s="105"/>
      <c r="S291" s="81"/>
      <c r="T291" s="80"/>
      <c r="U291" s="81"/>
      <c r="V291" s="157"/>
      <c r="W291" s="83"/>
      <c r="X291" s="84"/>
      <c r="Y291" s="131"/>
      <c r="Z291" s="85"/>
      <c r="AA291" s="81"/>
      <c r="AB291" s="85"/>
      <c r="AC291" s="74"/>
      <c r="AD291" s="82"/>
      <c r="AE291" s="37" t="str">
        <f t="shared" si="55"/>
        <v>00011900</v>
      </c>
      <c r="AF291" s="135" t="str">
        <f t="shared" si="56"/>
        <v/>
      </c>
      <c r="AG291" s="135" t="str">
        <f t="shared" si="57"/>
        <v/>
      </c>
      <c r="AH291" s="135" t="str">
        <f t="shared" si="58"/>
        <v/>
      </c>
      <c r="AI291" s="11"/>
      <c r="AJ291" s="11"/>
      <c r="AK291" s="11"/>
    </row>
    <row r="292" spans="1:37" ht="15" hidden="1" customHeight="1" x14ac:dyDescent="0.3">
      <c r="A292" s="11"/>
      <c r="B292" s="2"/>
      <c r="C292" s="56"/>
      <c r="D292" s="58"/>
      <c r="E292" s="165">
        <f t="shared" si="45"/>
        <v>0</v>
      </c>
      <c r="F292" s="128"/>
      <c r="G292" s="72"/>
      <c r="H292" s="153"/>
      <c r="I292" s="72"/>
      <c r="J292" s="84"/>
      <c r="K292" s="119"/>
      <c r="L292" s="149"/>
      <c r="M292" s="64"/>
      <c r="N292" s="77"/>
      <c r="O292" s="78"/>
      <c r="P292" s="79"/>
      <c r="Q292" s="156"/>
      <c r="R292" s="105"/>
      <c r="S292" s="81"/>
      <c r="T292" s="80"/>
      <c r="U292" s="81"/>
      <c r="V292" s="157"/>
      <c r="W292" s="83"/>
      <c r="X292" s="84"/>
      <c r="Y292" s="131"/>
      <c r="Z292" s="85"/>
      <c r="AA292" s="81"/>
      <c r="AB292" s="85"/>
      <c r="AC292" s="74"/>
      <c r="AD292" s="82"/>
      <c r="AE292" s="37" t="str">
        <f t="shared" si="55"/>
        <v>00011900</v>
      </c>
      <c r="AF292" s="135" t="str">
        <f t="shared" si="56"/>
        <v/>
      </c>
      <c r="AG292" s="135" t="str">
        <f t="shared" si="57"/>
        <v/>
      </c>
      <c r="AH292" s="135" t="str">
        <f t="shared" si="58"/>
        <v/>
      </c>
      <c r="AI292" s="11"/>
      <c r="AJ292" s="11"/>
      <c r="AK292" s="11"/>
    </row>
    <row r="293" spans="1:37" ht="15" hidden="1" customHeight="1" x14ac:dyDescent="0.3">
      <c r="A293" s="11"/>
      <c r="B293" s="2"/>
      <c r="C293" s="56"/>
      <c r="D293" s="58"/>
      <c r="E293" s="165">
        <f t="shared" si="45"/>
        <v>0</v>
      </c>
      <c r="F293" s="128"/>
      <c r="G293" s="72"/>
      <c r="H293" s="153"/>
      <c r="I293" s="72"/>
      <c r="J293" s="84"/>
      <c r="K293" s="119"/>
      <c r="L293" s="149"/>
      <c r="M293" s="64"/>
      <c r="N293" s="77"/>
      <c r="O293" s="78"/>
      <c r="P293" s="79"/>
      <c r="Q293" s="156"/>
      <c r="R293" s="105"/>
      <c r="S293" s="81"/>
      <c r="T293" s="80"/>
      <c r="U293" s="81"/>
      <c r="V293" s="157"/>
      <c r="W293" s="83"/>
      <c r="X293" s="84"/>
      <c r="Y293" s="131"/>
      <c r="Z293" s="85"/>
      <c r="AA293" s="81"/>
      <c r="AB293" s="85"/>
      <c r="AC293" s="74"/>
      <c r="AD293" s="82"/>
      <c r="AE293" s="37" t="str">
        <f t="shared" si="55"/>
        <v>00011900</v>
      </c>
      <c r="AF293" s="135" t="str">
        <f t="shared" si="56"/>
        <v/>
      </c>
      <c r="AG293" s="135" t="str">
        <f t="shared" si="57"/>
        <v/>
      </c>
      <c r="AH293" s="135" t="str">
        <f t="shared" si="58"/>
        <v/>
      </c>
      <c r="AI293" s="11"/>
      <c r="AJ293" s="11"/>
      <c r="AK293" s="11"/>
    </row>
    <row r="294" spans="1:37" ht="15" hidden="1" customHeight="1" x14ac:dyDescent="0.3">
      <c r="A294" s="11"/>
      <c r="B294" s="2"/>
      <c r="C294" s="56"/>
      <c r="D294" s="58"/>
      <c r="E294" s="165">
        <f t="shared" si="45"/>
        <v>0</v>
      </c>
      <c r="F294" s="128"/>
      <c r="G294" s="72"/>
      <c r="H294" s="153"/>
      <c r="I294" s="72"/>
      <c r="J294" s="84"/>
      <c r="K294" s="119"/>
      <c r="L294" s="149"/>
      <c r="M294" s="64"/>
      <c r="N294" s="77"/>
      <c r="O294" s="78"/>
      <c r="P294" s="79"/>
      <c r="Q294" s="156"/>
      <c r="R294" s="105"/>
      <c r="S294" s="81"/>
      <c r="T294" s="80"/>
      <c r="U294" s="81"/>
      <c r="V294" s="157"/>
      <c r="W294" s="83"/>
      <c r="X294" s="84"/>
      <c r="Y294" s="131"/>
      <c r="Z294" s="85"/>
      <c r="AA294" s="81"/>
      <c r="AB294" s="85"/>
      <c r="AC294" s="74"/>
      <c r="AD294" s="82"/>
      <c r="AE294" s="37" t="str">
        <f t="shared" si="55"/>
        <v>00011900</v>
      </c>
      <c r="AF294" s="135" t="str">
        <f t="shared" si="56"/>
        <v/>
      </c>
      <c r="AG294" s="135" t="str">
        <f t="shared" si="57"/>
        <v/>
      </c>
      <c r="AH294" s="135" t="str">
        <f t="shared" si="58"/>
        <v/>
      </c>
      <c r="AI294" s="11"/>
      <c r="AJ294" s="11"/>
      <c r="AK294" s="11"/>
    </row>
    <row r="295" spans="1:37" ht="15" hidden="1" customHeight="1" x14ac:dyDescent="0.3">
      <c r="A295" s="11"/>
      <c r="B295" s="2"/>
      <c r="C295" s="56"/>
      <c r="D295" s="58"/>
      <c r="E295" s="165">
        <f t="shared" si="45"/>
        <v>0</v>
      </c>
      <c r="F295" s="128"/>
      <c r="G295" s="72"/>
      <c r="H295" s="153"/>
      <c r="I295" s="72"/>
      <c r="J295" s="84"/>
      <c r="K295" s="119"/>
      <c r="L295" s="149"/>
      <c r="M295" s="64"/>
      <c r="N295" s="77"/>
      <c r="O295" s="78"/>
      <c r="P295" s="79"/>
      <c r="Q295" s="155"/>
      <c r="R295" s="105"/>
      <c r="S295" s="81"/>
      <c r="T295" s="80"/>
      <c r="U295" s="81"/>
      <c r="V295" s="157"/>
      <c r="W295" s="83"/>
      <c r="X295" s="84"/>
      <c r="Y295" s="131"/>
      <c r="Z295" s="85"/>
      <c r="AA295" s="81"/>
      <c r="AB295" s="85"/>
      <c r="AC295" s="74"/>
      <c r="AD295" s="82"/>
      <c r="AE295" s="37" t="str">
        <f t="shared" si="55"/>
        <v>00011900</v>
      </c>
      <c r="AF295" s="135" t="str">
        <f t="shared" si="56"/>
        <v/>
      </c>
      <c r="AG295" s="135" t="str">
        <f t="shared" si="57"/>
        <v/>
      </c>
      <c r="AH295" s="135" t="str">
        <f t="shared" si="58"/>
        <v/>
      </c>
      <c r="AI295" s="11"/>
      <c r="AJ295" s="11"/>
      <c r="AK295" s="11"/>
    </row>
    <row r="296" spans="1:37" ht="15" hidden="1" customHeight="1" x14ac:dyDescent="0.3">
      <c r="A296" s="11"/>
      <c r="B296" s="2"/>
      <c r="C296" s="56"/>
      <c r="D296" s="58"/>
      <c r="E296" s="165">
        <f t="shared" si="45"/>
        <v>0</v>
      </c>
      <c r="F296" s="128"/>
      <c r="G296" s="72"/>
      <c r="H296" s="153"/>
      <c r="I296" s="72"/>
      <c r="J296" s="84"/>
      <c r="K296" s="119"/>
      <c r="L296" s="149"/>
      <c r="M296" s="64"/>
      <c r="N296" s="77"/>
      <c r="O296" s="78"/>
      <c r="P296" s="79"/>
      <c r="Q296" s="156"/>
      <c r="R296" s="105"/>
      <c r="S296" s="81"/>
      <c r="T296" s="80"/>
      <c r="U296" s="81"/>
      <c r="V296" s="157"/>
      <c r="W296" s="83"/>
      <c r="X296" s="84"/>
      <c r="Y296" s="131"/>
      <c r="Z296" s="85"/>
      <c r="AA296" s="81"/>
      <c r="AB296" s="85"/>
      <c r="AC296" s="74"/>
      <c r="AD296" s="82"/>
      <c r="AE296" s="37" t="str">
        <f t="shared" si="55"/>
        <v>00011900</v>
      </c>
      <c r="AF296" s="135" t="str">
        <f t="shared" si="56"/>
        <v/>
      </c>
      <c r="AG296" s="135" t="str">
        <f t="shared" si="57"/>
        <v/>
      </c>
      <c r="AH296" s="135" t="str">
        <f t="shared" si="58"/>
        <v/>
      </c>
      <c r="AI296" s="11"/>
      <c r="AJ296" s="11"/>
      <c r="AK296" s="11"/>
    </row>
    <row r="297" spans="1:37" ht="15" hidden="1" customHeight="1" x14ac:dyDescent="0.3">
      <c r="A297" s="11"/>
      <c r="B297" s="2"/>
      <c r="C297" s="56"/>
      <c r="D297" s="58"/>
      <c r="E297" s="165">
        <f t="shared" si="45"/>
        <v>0</v>
      </c>
      <c r="F297" s="128"/>
      <c r="G297" s="72"/>
      <c r="H297" s="153"/>
      <c r="I297" s="72"/>
      <c r="J297" s="84"/>
      <c r="K297" s="119"/>
      <c r="L297" s="149"/>
      <c r="M297" s="64"/>
      <c r="N297" s="77"/>
      <c r="O297" s="78"/>
      <c r="P297" s="79"/>
      <c r="Q297" s="155"/>
      <c r="R297" s="105"/>
      <c r="S297" s="81"/>
      <c r="T297" s="80"/>
      <c r="U297" s="81"/>
      <c r="V297" s="157"/>
      <c r="W297" s="83"/>
      <c r="X297" s="84"/>
      <c r="Y297" s="131"/>
      <c r="Z297" s="85"/>
      <c r="AA297" s="81"/>
      <c r="AB297" s="85"/>
      <c r="AC297" s="74"/>
      <c r="AD297" s="82"/>
      <c r="AE297" s="37" t="str">
        <f t="shared" si="55"/>
        <v>00011900</v>
      </c>
      <c r="AF297" s="135" t="str">
        <f t="shared" si="56"/>
        <v/>
      </c>
      <c r="AG297" s="135" t="str">
        <f t="shared" si="57"/>
        <v/>
      </c>
      <c r="AH297" s="135" t="str">
        <f t="shared" si="58"/>
        <v/>
      </c>
      <c r="AI297" s="11"/>
      <c r="AJ297" s="11"/>
      <c r="AK297" s="11"/>
    </row>
    <row r="298" spans="1:37" ht="15" hidden="1" customHeight="1" x14ac:dyDescent="0.3">
      <c r="A298" s="11"/>
      <c r="B298" s="2"/>
      <c r="C298" s="56"/>
      <c r="D298" s="58"/>
      <c r="E298" s="165">
        <f t="shared" si="45"/>
        <v>0</v>
      </c>
      <c r="F298" s="128"/>
      <c r="G298" s="72"/>
      <c r="H298" s="153"/>
      <c r="I298" s="72"/>
      <c r="J298" s="84"/>
      <c r="K298" s="119"/>
      <c r="L298" s="149"/>
      <c r="M298" s="64"/>
      <c r="N298" s="77"/>
      <c r="O298" s="78"/>
      <c r="P298" s="79"/>
      <c r="Q298" s="156"/>
      <c r="R298" s="105"/>
      <c r="S298" s="81"/>
      <c r="T298" s="80"/>
      <c r="U298" s="81"/>
      <c r="V298" s="157"/>
      <c r="W298" s="83"/>
      <c r="X298" s="84"/>
      <c r="Y298" s="131"/>
      <c r="Z298" s="85"/>
      <c r="AA298" s="81"/>
      <c r="AB298" s="85"/>
      <c r="AC298" s="74"/>
      <c r="AD298" s="82"/>
      <c r="AE298" s="37" t="str">
        <f t="shared" si="55"/>
        <v>00011900</v>
      </c>
      <c r="AF298" s="135" t="str">
        <f t="shared" si="56"/>
        <v/>
      </c>
      <c r="AG298" s="135" t="str">
        <f t="shared" si="57"/>
        <v/>
      </c>
      <c r="AH298" s="135" t="str">
        <f t="shared" si="58"/>
        <v/>
      </c>
      <c r="AI298" s="11"/>
      <c r="AJ298" s="11"/>
      <c r="AK298" s="11"/>
    </row>
    <row r="299" spans="1:37" ht="15" hidden="1" customHeight="1" x14ac:dyDescent="0.3">
      <c r="A299" s="11"/>
      <c r="B299" s="2"/>
      <c r="C299" s="56"/>
      <c r="D299" s="58"/>
      <c r="E299" s="165">
        <f t="shared" si="45"/>
        <v>0</v>
      </c>
      <c r="F299" s="128"/>
      <c r="G299" s="72"/>
      <c r="H299" s="153"/>
      <c r="I299" s="72"/>
      <c r="J299" s="84"/>
      <c r="K299" s="119"/>
      <c r="L299" s="149"/>
      <c r="M299" s="64"/>
      <c r="N299" s="77"/>
      <c r="O299" s="78"/>
      <c r="P299" s="79"/>
      <c r="Q299" s="156"/>
      <c r="R299" s="105"/>
      <c r="S299" s="81"/>
      <c r="T299" s="80"/>
      <c r="U299" s="81"/>
      <c r="V299" s="157"/>
      <c r="W299" s="83"/>
      <c r="X299" s="84"/>
      <c r="Y299" s="131"/>
      <c r="Z299" s="85"/>
      <c r="AA299" s="81"/>
      <c r="AB299" s="85"/>
      <c r="AC299" s="74"/>
      <c r="AD299" s="82"/>
      <c r="AE299" s="37" t="str">
        <f t="shared" si="55"/>
        <v>00011900</v>
      </c>
      <c r="AF299" s="135" t="str">
        <f t="shared" si="56"/>
        <v/>
      </c>
      <c r="AG299" s="135" t="str">
        <f t="shared" si="57"/>
        <v/>
      </c>
      <c r="AH299" s="135" t="str">
        <f t="shared" si="58"/>
        <v/>
      </c>
      <c r="AI299" s="11"/>
      <c r="AJ299" s="11"/>
      <c r="AK299" s="11"/>
    </row>
    <row r="300" spans="1:37" ht="15" hidden="1" customHeight="1" x14ac:dyDescent="0.3">
      <c r="A300" s="11"/>
      <c r="B300" s="2"/>
      <c r="C300" s="56"/>
      <c r="D300" s="58"/>
      <c r="E300" s="165">
        <f t="shared" si="45"/>
        <v>0</v>
      </c>
      <c r="F300" s="128"/>
      <c r="G300" s="72"/>
      <c r="H300" s="153"/>
      <c r="I300" s="72"/>
      <c r="J300" s="84"/>
      <c r="K300" s="119"/>
      <c r="L300" s="149"/>
      <c r="M300" s="64"/>
      <c r="N300" s="77"/>
      <c r="O300" s="78"/>
      <c r="P300" s="79"/>
      <c r="Q300" s="156"/>
      <c r="R300" s="105"/>
      <c r="S300" s="81"/>
      <c r="T300" s="80"/>
      <c r="U300" s="81"/>
      <c r="V300" s="157"/>
      <c r="W300" s="83"/>
      <c r="X300" s="84"/>
      <c r="Y300" s="131"/>
      <c r="Z300" s="85"/>
      <c r="AA300" s="81"/>
      <c r="AB300" s="85"/>
      <c r="AC300" s="74"/>
      <c r="AD300" s="82"/>
      <c r="AE300" s="37" t="str">
        <f t="shared" si="55"/>
        <v>00011900</v>
      </c>
      <c r="AF300" s="135" t="str">
        <f t="shared" si="56"/>
        <v/>
      </c>
      <c r="AG300" s="135" t="str">
        <f t="shared" si="57"/>
        <v/>
      </c>
      <c r="AH300" s="135" t="str">
        <f t="shared" si="58"/>
        <v/>
      </c>
      <c r="AI300" s="11"/>
      <c r="AJ300" s="11"/>
      <c r="AK300" s="11"/>
    </row>
    <row r="301" spans="1:37" ht="15" hidden="1" customHeight="1" x14ac:dyDescent="0.3">
      <c r="A301" s="11"/>
      <c r="B301" s="2"/>
      <c r="C301" s="56"/>
      <c r="D301" s="58"/>
      <c r="E301" s="165">
        <f t="shared" si="45"/>
        <v>0</v>
      </c>
      <c r="F301" s="128"/>
      <c r="G301" s="72"/>
      <c r="H301" s="153"/>
      <c r="I301" s="72"/>
      <c r="J301" s="84"/>
      <c r="K301" s="119"/>
      <c r="L301" s="149"/>
      <c r="M301" s="64"/>
      <c r="N301" s="77"/>
      <c r="O301" s="78"/>
      <c r="P301" s="79"/>
      <c r="Q301" s="156"/>
      <c r="R301" s="105"/>
      <c r="S301" s="81"/>
      <c r="T301" s="80"/>
      <c r="U301" s="81"/>
      <c r="V301" s="157"/>
      <c r="W301" s="83"/>
      <c r="X301" s="84"/>
      <c r="Y301" s="131"/>
      <c r="Z301" s="85"/>
      <c r="AA301" s="81"/>
      <c r="AB301" s="85"/>
      <c r="AC301" s="74"/>
      <c r="AD301" s="82"/>
      <c r="AE301" s="37" t="str">
        <f t="shared" si="55"/>
        <v>00011900</v>
      </c>
      <c r="AF301" s="135" t="str">
        <f t="shared" si="56"/>
        <v/>
      </c>
      <c r="AG301" s="135" t="str">
        <f t="shared" si="57"/>
        <v/>
      </c>
      <c r="AH301" s="135" t="str">
        <f t="shared" si="58"/>
        <v/>
      </c>
      <c r="AI301" s="11"/>
      <c r="AJ301" s="11"/>
      <c r="AK301" s="11"/>
    </row>
    <row r="302" spans="1:37" ht="15" hidden="1" customHeight="1" x14ac:dyDescent="0.3">
      <c r="A302" s="11"/>
      <c r="B302" s="2"/>
      <c r="C302" s="56"/>
      <c r="D302" s="58"/>
      <c r="E302" s="165">
        <f t="shared" si="45"/>
        <v>0</v>
      </c>
      <c r="F302" s="128"/>
      <c r="G302" s="72"/>
      <c r="H302" s="153"/>
      <c r="I302" s="72"/>
      <c r="J302" s="84"/>
      <c r="K302" s="119"/>
      <c r="L302" s="149"/>
      <c r="M302" s="64"/>
      <c r="N302" s="77"/>
      <c r="O302" s="78"/>
      <c r="P302" s="79"/>
      <c r="Q302" s="156"/>
      <c r="R302" s="105"/>
      <c r="S302" s="81"/>
      <c r="T302" s="80"/>
      <c r="U302" s="81"/>
      <c r="V302" s="157"/>
      <c r="W302" s="83"/>
      <c r="X302" s="84"/>
      <c r="Y302" s="131"/>
      <c r="Z302" s="85"/>
      <c r="AA302" s="81"/>
      <c r="AB302" s="85"/>
      <c r="AC302" s="74"/>
      <c r="AD302" s="82"/>
      <c r="AE302" s="37" t="str">
        <f t="shared" si="55"/>
        <v>00011900</v>
      </c>
      <c r="AF302" s="135" t="str">
        <f t="shared" si="56"/>
        <v/>
      </c>
      <c r="AG302" s="135" t="str">
        <f t="shared" si="57"/>
        <v/>
      </c>
      <c r="AH302" s="135" t="str">
        <f t="shared" si="58"/>
        <v/>
      </c>
      <c r="AI302" s="11"/>
      <c r="AJ302" s="11"/>
      <c r="AK302" s="11"/>
    </row>
    <row r="303" spans="1:37" ht="15" hidden="1" customHeight="1" x14ac:dyDescent="0.3">
      <c r="A303" s="11"/>
      <c r="B303" s="2"/>
      <c r="C303" s="56"/>
      <c r="D303" s="58"/>
      <c r="E303" s="165">
        <f t="shared" si="45"/>
        <v>0</v>
      </c>
      <c r="F303" s="128"/>
      <c r="G303" s="72"/>
      <c r="H303" s="153"/>
      <c r="I303" s="72"/>
      <c r="J303" s="84"/>
      <c r="K303" s="119"/>
      <c r="L303" s="149"/>
      <c r="M303" s="64"/>
      <c r="N303" s="77"/>
      <c r="O303" s="78"/>
      <c r="P303" s="79"/>
      <c r="Q303" s="156"/>
      <c r="R303" s="105"/>
      <c r="S303" s="81"/>
      <c r="T303" s="80"/>
      <c r="U303" s="81"/>
      <c r="V303" s="157"/>
      <c r="W303" s="83"/>
      <c r="X303" s="84"/>
      <c r="Y303" s="131"/>
      <c r="Z303" s="85"/>
      <c r="AA303" s="81"/>
      <c r="AB303" s="85"/>
      <c r="AC303" s="74"/>
      <c r="AD303" s="82"/>
      <c r="AE303" s="37" t="str">
        <f t="shared" si="55"/>
        <v>00011900</v>
      </c>
      <c r="AF303" s="135" t="str">
        <f t="shared" si="56"/>
        <v/>
      </c>
      <c r="AG303" s="135" t="str">
        <f t="shared" si="57"/>
        <v/>
      </c>
      <c r="AH303" s="135" t="str">
        <f t="shared" si="58"/>
        <v/>
      </c>
      <c r="AI303" s="11"/>
      <c r="AJ303" s="11"/>
      <c r="AK303" s="11"/>
    </row>
    <row r="304" spans="1:37" ht="15" hidden="1" customHeight="1" x14ac:dyDescent="0.3">
      <c r="A304" s="11"/>
      <c r="B304" s="2"/>
      <c r="C304" s="56"/>
      <c r="D304" s="58"/>
      <c r="E304" s="165">
        <f t="shared" si="45"/>
        <v>0</v>
      </c>
      <c r="F304" s="128"/>
      <c r="G304" s="72"/>
      <c r="H304" s="153"/>
      <c r="I304" s="72"/>
      <c r="J304" s="84"/>
      <c r="K304" s="119"/>
      <c r="L304" s="149"/>
      <c r="M304" s="64"/>
      <c r="N304" s="77"/>
      <c r="O304" s="78"/>
      <c r="P304" s="79"/>
      <c r="Q304" s="156"/>
      <c r="R304" s="105"/>
      <c r="S304" s="81"/>
      <c r="T304" s="80"/>
      <c r="U304" s="81"/>
      <c r="V304" s="157"/>
      <c r="W304" s="83"/>
      <c r="X304" s="84"/>
      <c r="Y304" s="131"/>
      <c r="Z304" s="85"/>
      <c r="AA304" s="81"/>
      <c r="AB304" s="85"/>
      <c r="AC304" s="74"/>
      <c r="AD304" s="82"/>
      <c r="AE304" s="37" t="str">
        <f t="shared" si="55"/>
        <v>00011900</v>
      </c>
      <c r="AF304" s="135" t="str">
        <f t="shared" si="56"/>
        <v/>
      </c>
      <c r="AG304" s="135" t="str">
        <f t="shared" si="57"/>
        <v/>
      </c>
      <c r="AH304" s="135" t="str">
        <f t="shared" si="58"/>
        <v/>
      </c>
      <c r="AI304" s="11"/>
      <c r="AJ304" s="11"/>
      <c r="AK304" s="11"/>
    </row>
    <row r="305" spans="1:37" ht="15" hidden="1" customHeight="1" x14ac:dyDescent="0.3">
      <c r="A305" s="11"/>
      <c r="B305" s="2"/>
      <c r="C305" s="56"/>
      <c r="D305" s="58"/>
      <c r="E305" s="165">
        <f t="shared" si="45"/>
        <v>0</v>
      </c>
      <c r="F305" s="128"/>
      <c r="G305" s="72"/>
      <c r="H305" s="153"/>
      <c r="I305" s="72"/>
      <c r="J305" s="84"/>
      <c r="K305" s="119"/>
      <c r="L305" s="149"/>
      <c r="M305" s="64"/>
      <c r="N305" s="77"/>
      <c r="O305" s="78"/>
      <c r="P305" s="79"/>
      <c r="Q305" s="156"/>
      <c r="R305" s="105"/>
      <c r="S305" s="81"/>
      <c r="T305" s="80"/>
      <c r="U305" s="81"/>
      <c r="V305" s="157"/>
      <c r="W305" s="83"/>
      <c r="X305" s="84"/>
      <c r="Y305" s="131"/>
      <c r="Z305" s="85"/>
      <c r="AA305" s="81"/>
      <c r="AB305" s="85"/>
      <c r="AC305" s="74"/>
      <c r="AD305" s="82"/>
      <c r="AE305" s="37" t="str">
        <f t="shared" si="55"/>
        <v>00011900</v>
      </c>
      <c r="AF305" s="135" t="str">
        <f t="shared" si="56"/>
        <v/>
      </c>
      <c r="AG305" s="135" t="str">
        <f t="shared" si="57"/>
        <v/>
      </c>
      <c r="AH305" s="135" t="str">
        <f t="shared" si="58"/>
        <v/>
      </c>
      <c r="AI305" s="11"/>
      <c r="AJ305" s="11"/>
      <c r="AK305" s="11"/>
    </row>
    <row r="306" spans="1:37" ht="15" hidden="1" customHeight="1" x14ac:dyDescent="0.3">
      <c r="A306" s="11"/>
      <c r="B306" s="2"/>
      <c r="C306" s="56"/>
      <c r="D306" s="58"/>
      <c r="E306" s="165">
        <f t="shared" si="45"/>
        <v>0</v>
      </c>
      <c r="F306" s="128"/>
      <c r="G306" s="72"/>
      <c r="H306" s="153"/>
      <c r="I306" s="72"/>
      <c r="J306" s="84"/>
      <c r="K306" s="119"/>
      <c r="L306" s="149"/>
      <c r="M306" s="64"/>
      <c r="N306" s="77"/>
      <c r="O306" s="78"/>
      <c r="P306" s="79"/>
      <c r="Q306" s="156"/>
      <c r="R306" s="105"/>
      <c r="S306" s="81"/>
      <c r="T306" s="80"/>
      <c r="U306" s="81"/>
      <c r="V306" s="157"/>
      <c r="W306" s="83"/>
      <c r="X306" s="84"/>
      <c r="Y306" s="131"/>
      <c r="Z306" s="85"/>
      <c r="AA306" s="81"/>
      <c r="AB306" s="85"/>
      <c r="AC306" s="74"/>
      <c r="AD306" s="82"/>
      <c r="AE306" s="37" t="str">
        <f t="shared" si="55"/>
        <v>00011900</v>
      </c>
      <c r="AF306" s="135" t="str">
        <f t="shared" si="56"/>
        <v/>
      </c>
      <c r="AG306" s="135" t="str">
        <f t="shared" si="57"/>
        <v/>
      </c>
      <c r="AH306" s="135" t="str">
        <f t="shared" si="58"/>
        <v/>
      </c>
      <c r="AI306" s="11"/>
      <c r="AJ306" s="11"/>
      <c r="AK306" s="11"/>
    </row>
    <row r="307" spans="1:37" ht="15" hidden="1" customHeight="1" x14ac:dyDescent="0.3">
      <c r="A307" s="11"/>
      <c r="B307" s="2"/>
      <c r="C307" s="56"/>
      <c r="D307" s="58"/>
      <c r="E307" s="165">
        <f t="shared" si="45"/>
        <v>0</v>
      </c>
      <c r="F307" s="128"/>
      <c r="G307" s="88" t="str">
        <f>IF(C307="","","/")</f>
        <v/>
      </c>
      <c r="H307" s="64"/>
      <c r="I307" s="88" t="str">
        <f>IF(C307="","","/")</f>
        <v/>
      </c>
      <c r="J307" s="84" t="str">
        <f>IF(C307="","",J150)</f>
        <v/>
      </c>
      <c r="K307" s="119"/>
      <c r="L307" s="149"/>
      <c r="M307" s="64"/>
      <c r="N307" s="77"/>
      <c r="O307" s="78"/>
      <c r="P307" s="79"/>
      <c r="Q307" s="227"/>
      <c r="R307" s="93"/>
      <c r="S307" s="228"/>
      <c r="T307" s="229" t="str">
        <f>IF(C307="","","/")</f>
        <v/>
      </c>
      <c r="U307" s="228"/>
      <c r="V307" s="230"/>
      <c r="W307" s="83"/>
      <c r="X307" s="84"/>
      <c r="Y307" s="131"/>
      <c r="Z307" s="85" t="str">
        <f>IF(C307="","","/")</f>
        <v/>
      </c>
      <c r="AA307" s="81"/>
      <c r="AB307" s="85" t="str">
        <f>IF(C307="","","/")</f>
        <v/>
      </c>
      <c r="AC307" s="74"/>
      <c r="AD307" s="82"/>
      <c r="AE307" s="37" t="str">
        <f>TEXT(F307,"ddmmyyyy")</f>
        <v>00011900</v>
      </c>
      <c r="AF307" s="135" t="str">
        <f>IF(AE307/1000000 &lt;1,"",LEFT(AE307,2))</f>
        <v/>
      </c>
      <c r="AG307" s="135" t="str">
        <f>IF(AF307="","",MID(AE307,3,2))</f>
        <v/>
      </c>
      <c r="AH307" s="135" t="str">
        <f>IF(AF307="","",RIGHT(AE307, 4))</f>
        <v/>
      </c>
      <c r="AI307" s="11"/>
      <c r="AJ307" s="11"/>
      <c r="AK307" s="11"/>
    </row>
    <row r="308" spans="1:37" ht="15" customHeight="1" x14ac:dyDescent="0.3">
      <c r="A308" s="135" t="s">
        <v>232</v>
      </c>
      <c r="B308" s="37"/>
      <c r="C308" s="161"/>
      <c r="D308" s="59"/>
      <c r="E308" s="2"/>
      <c r="F308" s="122"/>
      <c r="G308" s="64"/>
      <c r="H308" s="64"/>
      <c r="I308" s="64"/>
      <c r="J308" s="64"/>
      <c r="K308" s="64"/>
      <c r="L308" s="53"/>
      <c r="M308" s="64"/>
      <c r="N308" s="65"/>
      <c r="O308" s="151" t="s">
        <v>15</v>
      </c>
      <c r="P308" s="151"/>
      <c r="Q308" s="231"/>
      <c r="R308" s="232"/>
      <c r="S308" s="233"/>
      <c r="T308" s="233"/>
      <c r="U308" s="234">
        <f>SUM(V13:V307)</f>
        <v>0</v>
      </c>
      <c r="V308" s="162">
        <f>SUM(V13:V307)</f>
        <v>0</v>
      </c>
      <c r="W308" s="64"/>
      <c r="X308" s="308" t="s">
        <v>16</v>
      </c>
      <c r="Y308" s="314"/>
      <c r="Z308" s="314"/>
      <c r="AA308" s="314"/>
      <c r="AB308" s="314"/>
      <c r="AC308" s="315"/>
      <c r="AD308" s="94">
        <f>SUM(AD13:AD307)</f>
        <v>0</v>
      </c>
      <c r="AE308" s="37" t="str">
        <f>TEXT(F308,"ddmmyyyy")</f>
        <v>00011900</v>
      </c>
      <c r="AF308" s="135" t="str">
        <f>IF(AE308/1000000 &lt;1,"",LEFT(AE308,2))</f>
        <v/>
      </c>
      <c r="AG308" s="135" t="str">
        <f>IF(AF308="","",MID(AE308,3,2))</f>
        <v/>
      </c>
      <c r="AH308" s="135" t="str">
        <f>IF(AF308="","",RIGHT(AE308, 4))</f>
        <v/>
      </c>
      <c r="AI308" s="11"/>
      <c r="AJ308" s="11"/>
      <c r="AK308" s="11"/>
    </row>
    <row r="309" spans="1:37" x14ac:dyDescent="0.3">
      <c r="A309" s="11"/>
      <c r="B309" s="2"/>
      <c r="C309" s="313" t="s">
        <v>255</v>
      </c>
      <c r="D309" s="313"/>
      <c r="E309" s="313"/>
      <c r="F309" s="313"/>
      <c r="G309" s="313"/>
      <c r="H309" s="313"/>
      <c r="I309" s="313"/>
      <c r="J309" s="313"/>
      <c r="K309" s="313"/>
      <c r="L309" s="313"/>
      <c r="M309" s="313"/>
      <c r="N309" s="313"/>
      <c r="O309" s="313"/>
      <c r="P309" s="64"/>
      <c r="Q309" s="122"/>
      <c r="R309" s="63"/>
      <c r="S309" s="66"/>
      <c r="T309" s="66"/>
      <c r="U309" s="66"/>
      <c r="V309" s="65"/>
      <c r="W309" s="64"/>
      <c r="X309" s="64"/>
      <c r="Y309" s="122"/>
      <c r="Z309" s="66"/>
      <c r="AA309" s="66"/>
      <c r="AB309" s="66"/>
      <c r="AC309" s="66"/>
      <c r="AD309" s="65"/>
      <c r="AE309" s="2"/>
      <c r="AF309" s="11"/>
      <c r="AG309" s="11"/>
      <c r="AH309" s="11"/>
      <c r="AI309" s="11"/>
      <c r="AJ309" s="11"/>
      <c r="AK309" s="11"/>
    </row>
    <row r="310" spans="1:37" x14ac:dyDescent="0.3">
      <c r="A310" s="11"/>
      <c r="B310" s="11"/>
      <c r="C310" s="52"/>
      <c r="D310" s="52"/>
      <c r="E310" s="11"/>
      <c r="F310" s="121"/>
      <c r="G310" s="61"/>
      <c r="H310" s="61"/>
      <c r="I310" s="61"/>
      <c r="J310" s="61"/>
      <c r="K310" s="61"/>
      <c r="L310" s="52"/>
      <c r="M310" s="61"/>
      <c r="N310" s="62"/>
      <c r="O310" s="62"/>
      <c r="P310" s="61"/>
      <c r="Q310" s="121"/>
      <c r="R310" s="63"/>
      <c r="S310" s="63"/>
      <c r="T310" s="63"/>
      <c r="U310" s="63"/>
      <c r="V310" s="62"/>
      <c r="W310" s="61"/>
      <c r="X310" s="61"/>
      <c r="Y310" s="121"/>
      <c r="Z310" s="63"/>
      <c r="AA310" s="63"/>
      <c r="AB310" s="63"/>
      <c r="AC310" s="63"/>
      <c r="AD310" s="62"/>
      <c r="AE310" s="11"/>
      <c r="AF310" s="11"/>
      <c r="AG310" s="11"/>
      <c r="AH310" s="11"/>
      <c r="AI310" s="11"/>
      <c r="AJ310" s="11"/>
      <c r="AK310" s="11"/>
    </row>
    <row r="311" spans="1:37" x14ac:dyDescent="0.3">
      <c r="A311" s="11"/>
      <c r="B311" s="11"/>
      <c r="C311" s="52"/>
      <c r="D311" s="52"/>
      <c r="E311" s="11"/>
      <c r="F311" s="121"/>
      <c r="G311" s="61"/>
      <c r="H311" s="61"/>
      <c r="I311" s="61"/>
      <c r="J311" s="61"/>
      <c r="K311" s="61"/>
      <c r="L311" s="52"/>
      <c r="M311" s="61"/>
      <c r="N311" s="62"/>
      <c r="O311" s="62"/>
      <c r="P311" s="61"/>
      <c r="Q311" s="121"/>
      <c r="R311" s="63"/>
      <c r="S311" s="63"/>
      <c r="T311" s="63"/>
      <c r="U311" s="63"/>
      <c r="V311" s="62"/>
      <c r="W311" s="61"/>
      <c r="X311" s="61"/>
      <c r="Y311" s="121"/>
      <c r="Z311" s="63"/>
      <c r="AA311" s="63"/>
      <c r="AB311" s="63"/>
      <c r="AC311" s="63"/>
      <c r="AD311" s="62"/>
      <c r="AE311" s="11"/>
      <c r="AF311" s="11"/>
      <c r="AG311" s="11"/>
      <c r="AH311" s="11"/>
      <c r="AI311" s="11"/>
      <c r="AJ311" s="11"/>
      <c r="AK311" s="11"/>
    </row>
    <row r="312" spans="1:37" x14ac:dyDescent="0.3">
      <c r="A312" s="11"/>
      <c r="B312" s="11"/>
      <c r="C312" s="52"/>
      <c r="D312" s="52"/>
      <c r="E312" s="11"/>
      <c r="F312" s="121"/>
      <c r="G312" s="61"/>
      <c r="H312" s="61"/>
      <c r="I312" s="61"/>
      <c r="J312" s="61"/>
      <c r="K312" s="61"/>
      <c r="L312" s="52"/>
      <c r="M312" s="61"/>
      <c r="N312" s="62"/>
      <c r="O312" s="62"/>
      <c r="P312" s="61"/>
      <c r="Q312" s="121"/>
      <c r="R312" s="63"/>
      <c r="S312" s="63"/>
      <c r="T312" s="63"/>
      <c r="U312" s="63"/>
      <c r="V312" s="62"/>
      <c r="W312" s="61"/>
      <c r="X312" s="61"/>
      <c r="Y312" s="121"/>
      <c r="Z312" s="63"/>
      <c r="AA312" s="63"/>
      <c r="AB312" s="63"/>
      <c r="AC312" s="63"/>
      <c r="AD312" s="62"/>
      <c r="AE312" s="11"/>
      <c r="AF312" s="11"/>
      <c r="AG312" s="11"/>
      <c r="AH312" s="11"/>
      <c r="AI312" s="11"/>
      <c r="AJ312" s="11"/>
      <c r="AK312" s="11"/>
    </row>
    <row r="313" spans="1:37" x14ac:dyDescent="0.3">
      <c r="A313" s="11"/>
      <c r="B313" s="11"/>
      <c r="C313" s="52"/>
      <c r="D313" s="52"/>
      <c r="E313" s="11"/>
      <c r="F313" s="121"/>
      <c r="G313" s="61"/>
      <c r="H313" s="61"/>
      <c r="I313" s="61"/>
      <c r="J313" s="61"/>
      <c r="K313" s="61"/>
      <c r="L313" s="52"/>
      <c r="M313" s="61"/>
      <c r="N313" s="62"/>
      <c r="O313" s="62"/>
      <c r="P313" s="61"/>
      <c r="Q313" s="121"/>
      <c r="R313" s="63"/>
      <c r="S313" s="63"/>
      <c r="T313" s="63"/>
      <c r="U313" s="63"/>
      <c r="V313" s="62"/>
      <c r="W313" s="61"/>
      <c r="X313" s="61"/>
      <c r="Y313" s="121"/>
      <c r="Z313" s="63"/>
      <c r="AA313" s="63"/>
      <c r="AB313" s="63"/>
      <c r="AC313" s="63"/>
      <c r="AD313" s="62"/>
      <c r="AE313" s="11"/>
      <c r="AF313" s="11"/>
      <c r="AG313" s="11"/>
      <c r="AH313" s="11"/>
      <c r="AI313" s="11"/>
      <c r="AJ313" s="11"/>
      <c r="AK313" s="11"/>
    </row>
    <row r="314" spans="1:37" x14ac:dyDescent="0.3">
      <c r="A314" s="11"/>
      <c r="B314" s="11"/>
      <c r="C314" s="52"/>
      <c r="D314" s="60" t="str">
        <f>IF(C147="","0",INDEX(E315:BH430,MATCH(C147,E315:E430,0),MATCH(D149,E315:BH315,0)))</f>
        <v>0</v>
      </c>
      <c r="E314" s="11"/>
      <c r="F314" s="121"/>
      <c r="G314" s="61"/>
      <c r="H314" s="61"/>
      <c r="I314" s="61"/>
      <c r="J314" s="61"/>
      <c r="K314" s="61"/>
      <c r="L314" s="52"/>
      <c r="M314" s="61"/>
      <c r="N314" s="62"/>
      <c r="O314" s="62"/>
      <c r="P314" s="61"/>
      <c r="Q314" s="121"/>
      <c r="R314" s="63"/>
      <c r="S314" s="63"/>
      <c r="T314" s="63"/>
      <c r="U314" s="63"/>
      <c r="V314" s="62"/>
      <c r="W314" s="61"/>
      <c r="X314" s="61"/>
      <c r="Y314" s="121"/>
      <c r="Z314" s="63"/>
      <c r="AA314" s="63"/>
      <c r="AB314" s="63"/>
      <c r="AC314" s="63"/>
      <c r="AD314" s="62"/>
      <c r="AE314" s="11"/>
      <c r="AF314" s="11"/>
      <c r="AG314" s="11"/>
      <c r="AH314" s="11"/>
      <c r="AI314" s="11"/>
      <c r="AJ314" s="11"/>
      <c r="AK314" s="11"/>
    </row>
    <row r="315" spans="1:37" x14ac:dyDescent="0.3">
      <c r="A315" s="11"/>
      <c r="B315" s="11"/>
      <c r="C315" s="52"/>
      <c r="D315" s="52"/>
      <c r="E315" s="11"/>
      <c r="F315" s="121"/>
      <c r="G315" s="61"/>
      <c r="H315" s="61"/>
      <c r="I315" s="61"/>
      <c r="J315" s="61"/>
      <c r="K315" s="61"/>
      <c r="L315" s="52"/>
      <c r="M315" s="61"/>
      <c r="N315" s="62"/>
      <c r="O315" s="62"/>
      <c r="P315" s="61"/>
      <c r="Q315" s="121"/>
      <c r="R315" s="63"/>
      <c r="S315" s="63"/>
      <c r="T315" s="63"/>
      <c r="U315" s="63"/>
      <c r="V315" s="62"/>
      <c r="W315" s="61"/>
      <c r="X315" s="61"/>
      <c r="Y315" s="121"/>
      <c r="Z315" s="63"/>
      <c r="AA315" s="63"/>
      <c r="AB315" s="63"/>
      <c r="AC315" s="63"/>
      <c r="AD315" s="62"/>
      <c r="AE315" s="11"/>
      <c r="AF315" s="11"/>
      <c r="AG315" s="11"/>
      <c r="AH315" s="11"/>
      <c r="AI315" s="11"/>
      <c r="AJ315" s="11"/>
      <c r="AK315" s="11"/>
    </row>
    <row r="316" spans="1:37" x14ac:dyDescent="0.3">
      <c r="A316" s="11"/>
      <c r="B316" s="11"/>
      <c r="C316" s="52"/>
      <c r="D316" s="52"/>
      <c r="E316" s="11"/>
      <c r="F316" s="121"/>
      <c r="G316" s="61"/>
      <c r="H316" s="61"/>
      <c r="I316" s="61"/>
      <c r="J316" s="61"/>
      <c r="K316" s="61"/>
      <c r="L316" s="52"/>
      <c r="M316" s="61"/>
      <c r="N316" s="62"/>
      <c r="O316" s="62"/>
      <c r="P316" s="61"/>
      <c r="Q316" s="121"/>
      <c r="R316" s="63"/>
      <c r="S316" s="63"/>
      <c r="T316" s="63"/>
      <c r="U316" s="63"/>
      <c r="V316" s="62"/>
      <c r="W316" s="61"/>
      <c r="X316" s="61"/>
      <c r="Y316" s="121"/>
      <c r="Z316" s="63"/>
      <c r="AA316" s="63"/>
      <c r="AB316" s="63"/>
      <c r="AC316" s="63"/>
      <c r="AD316" s="62"/>
      <c r="AE316" s="11"/>
      <c r="AF316" s="11"/>
      <c r="AG316" s="11"/>
      <c r="AH316" s="11"/>
      <c r="AI316" s="11"/>
      <c r="AJ316" s="11"/>
      <c r="AK316" s="11"/>
    </row>
    <row r="317" spans="1:37" x14ac:dyDescent="0.3">
      <c r="A317" s="11"/>
      <c r="B317" s="11"/>
      <c r="C317" s="52"/>
      <c r="D317" s="52"/>
      <c r="E317" s="11"/>
      <c r="F317" s="121"/>
      <c r="G317" s="61"/>
      <c r="H317" s="61"/>
      <c r="I317" s="61"/>
      <c r="J317" s="61"/>
      <c r="K317" s="61"/>
      <c r="L317" s="52"/>
      <c r="M317" s="61"/>
      <c r="N317" s="62"/>
      <c r="O317" s="62"/>
      <c r="P317" s="61"/>
      <c r="Q317" s="121"/>
      <c r="R317" s="63"/>
      <c r="S317" s="63"/>
      <c r="T317" s="63"/>
      <c r="U317" s="63"/>
      <c r="V317" s="62"/>
      <c r="W317" s="61"/>
      <c r="X317" s="61"/>
      <c r="Y317" s="121"/>
      <c r="Z317" s="63"/>
      <c r="AA317" s="63"/>
      <c r="AB317" s="63"/>
      <c r="AC317" s="63"/>
      <c r="AD317" s="62"/>
      <c r="AE317" s="11"/>
      <c r="AF317" s="11"/>
      <c r="AG317" s="11"/>
      <c r="AH317" s="11"/>
      <c r="AI317" s="11"/>
      <c r="AJ317" s="11"/>
      <c r="AK317" s="11"/>
    </row>
    <row r="318" spans="1:37" x14ac:dyDescent="0.3">
      <c r="A318" s="11"/>
      <c r="B318" s="11"/>
      <c r="C318" s="52"/>
      <c r="D318" s="52"/>
      <c r="E318" s="11"/>
      <c r="F318" s="121"/>
      <c r="G318" s="61"/>
      <c r="H318" s="61"/>
      <c r="I318" s="61"/>
      <c r="J318" s="61"/>
      <c r="K318" s="61"/>
      <c r="L318" s="52"/>
      <c r="M318" s="61"/>
      <c r="N318" s="62"/>
      <c r="O318" s="62"/>
      <c r="P318" s="61"/>
      <c r="Q318" s="121"/>
      <c r="R318" s="63"/>
      <c r="S318" s="63"/>
      <c r="T318" s="63"/>
      <c r="U318" s="63"/>
      <c r="V318" s="62"/>
      <c r="W318" s="61"/>
      <c r="X318" s="61"/>
      <c r="Y318" s="121"/>
      <c r="Z318" s="63"/>
      <c r="AA318" s="63"/>
      <c r="AB318" s="63"/>
      <c r="AC318" s="63"/>
      <c r="AD318" s="62"/>
      <c r="AE318" s="11"/>
      <c r="AF318" s="11"/>
      <c r="AG318" s="11"/>
      <c r="AH318" s="11"/>
      <c r="AI318" s="11"/>
      <c r="AJ318" s="11"/>
      <c r="AK318" s="11"/>
    </row>
    <row r="319" spans="1:37" x14ac:dyDescent="0.3">
      <c r="A319" s="11"/>
      <c r="B319" s="11"/>
      <c r="C319" s="52"/>
      <c r="D319" s="52"/>
      <c r="E319" s="11"/>
      <c r="F319" s="121"/>
      <c r="G319" s="61"/>
      <c r="H319" s="61"/>
      <c r="I319" s="61"/>
      <c r="J319" s="61"/>
      <c r="K319" s="61"/>
      <c r="L319" s="52"/>
      <c r="M319" s="61"/>
      <c r="N319" s="62"/>
      <c r="O319" s="62"/>
      <c r="P319" s="61"/>
      <c r="Q319" s="121"/>
      <c r="R319" s="63"/>
      <c r="S319" s="63"/>
      <c r="T319" s="63"/>
      <c r="U319" s="63"/>
      <c r="V319" s="62"/>
      <c r="W319" s="61"/>
      <c r="X319" s="61"/>
      <c r="Y319" s="121"/>
      <c r="Z319" s="63"/>
      <c r="AA319" s="63"/>
      <c r="AB319" s="63"/>
      <c r="AC319" s="63"/>
      <c r="AD319" s="62"/>
      <c r="AE319" s="11"/>
      <c r="AF319" s="11"/>
      <c r="AG319" s="11"/>
      <c r="AH319" s="11"/>
      <c r="AI319" s="11"/>
      <c r="AJ319" s="11"/>
      <c r="AK319" s="11"/>
    </row>
    <row r="320" spans="1:37" x14ac:dyDescent="0.3">
      <c r="A320" s="11"/>
      <c r="B320" s="11"/>
      <c r="C320" s="52"/>
      <c r="D320" s="52"/>
      <c r="E320" s="11"/>
      <c r="F320" s="121"/>
      <c r="G320" s="61"/>
      <c r="H320" s="61"/>
      <c r="I320" s="61"/>
      <c r="J320" s="61"/>
      <c r="K320" s="61"/>
      <c r="L320" s="52"/>
      <c r="M320" s="61"/>
      <c r="N320" s="62"/>
      <c r="O320" s="62"/>
      <c r="P320" s="61"/>
      <c r="Q320" s="121"/>
      <c r="R320" s="63"/>
      <c r="S320" s="63"/>
      <c r="T320" s="63"/>
      <c r="U320" s="63"/>
      <c r="V320" s="62"/>
      <c r="W320" s="61"/>
      <c r="X320" s="61"/>
      <c r="Y320" s="121"/>
      <c r="Z320" s="63"/>
      <c r="AA320" s="63"/>
      <c r="AB320" s="63"/>
      <c r="AC320" s="63"/>
      <c r="AD320" s="62"/>
      <c r="AE320" s="11"/>
      <c r="AF320" s="11"/>
      <c r="AG320" s="11"/>
      <c r="AH320" s="11"/>
      <c r="AI320" s="11"/>
      <c r="AJ320" s="11"/>
      <c r="AK320" s="11"/>
    </row>
    <row r="321" spans="1:37" x14ac:dyDescent="0.3">
      <c r="A321" s="11"/>
      <c r="B321" s="11"/>
      <c r="C321" s="52"/>
      <c r="D321" s="52"/>
      <c r="E321" s="11"/>
      <c r="F321" s="121"/>
      <c r="G321" s="61"/>
      <c r="H321" s="61"/>
      <c r="I321" s="61"/>
      <c r="J321" s="61"/>
      <c r="K321" s="61"/>
      <c r="L321" s="52"/>
      <c r="M321" s="61"/>
      <c r="N321" s="62"/>
      <c r="O321" s="62"/>
      <c r="P321" s="61"/>
      <c r="Q321" s="121"/>
      <c r="R321" s="63"/>
      <c r="S321" s="63"/>
      <c r="T321" s="63"/>
      <c r="U321" s="63"/>
      <c r="V321" s="62"/>
      <c r="W321" s="61"/>
      <c r="X321" s="61"/>
      <c r="Y321" s="121"/>
      <c r="Z321" s="63"/>
      <c r="AA321" s="63"/>
      <c r="AB321" s="63"/>
      <c r="AC321" s="63"/>
      <c r="AD321" s="62"/>
      <c r="AE321" s="11"/>
      <c r="AF321" s="11"/>
      <c r="AG321" s="11"/>
      <c r="AH321" s="11"/>
      <c r="AI321" s="11"/>
      <c r="AJ321" s="11"/>
      <c r="AK321" s="11"/>
    </row>
    <row r="322" spans="1:37" x14ac:dyDescent="0.3">
      <c r="A322" s="11"/>
      <c r="B322" s="11"/>
      <c r="C322" s="52"/>
      <c r="D322" s="52"/>
      <c r="E322" s="11"/>
      <c r="F322" s="121"/>
      <c r="G322" s="61"/>
      <c r="H322" s="61"/>
      <c r="I322" s="61"/>
      <c r="J322" s="61"/>
      <c r="K322" s="61"/>
      <c r="L322" s="52"/>
      <c r="M322" s="61"/>
      <c r="N322" s="62"/>
      <c r="O322" s="62"/>
      <c r="P322" s="61"/>
      <c r="Q322" s="121"/>
      <c r="R322" s="63"/>
      <c r="S322" s="63"/>
      <c r="T322" s="63"/>
      <c r="U322" s="63"/>
      <c r="V322" s="62"/>
      <c r="W322" s="61"/>
      <c r="X322" s="61"/>
      <c r="Y322" s="121"/>
      <c r="Z322" s="63"/>
      <c r="AA322" s="63"/>
      <c r="AB322" s="63"/>
      <c r="AC322" s="63"/>
      <c r="AD322" s="62"/>
      <c r="AE322" s="11"/>
      <c r="AF322" s="11"/>
      <c r="AG322" s="11"/>
      <c r="AH322" s="11"/>
      <c r="AI322" s="11"/>
      <c r="AJ322" s="11"/>
      <c r="AK322" s="11"/>
    </row>
    <row r="323" spans="1:37" x14ac:dyDescent="0.3">
      <c r="A323" s="11"/>
      <c r="B323" s="11"/>
      <c r="C323" s="52"/>
      <c r="D323" s="52"/>
      <c r="E323" s="11"/>
      <c r="F323" s="121"/>
      <c r="G323" s="61"/>
      <c r="H323" s="61"/>
      <c r="I323" s="61"/>
      <c r="J323" s="61"/>
      <c r="K323" s="61"/>
      <c r="L323" s="52"/>
      <c r="M323" s="61"/>
      <c r="N323" s="62"/>
      <c r="O323" s="62"/>
      <c r="P323" s="61"/>
      <c r="Q323" s="121"/>
      <c r="R323" s="63"/>
      <c r="S323" s="63"/>
      <c r="T323" s="63"/>
      <c r="U323" s="63"/>
      <c r="V323" s="62"/>
      <c r="W323" s="61"/>
      <c r="X323" s="61"/>
      <c r="Y323" s="121"/>
      <c r="Z323" s="63"/>
      <c r="AA323" s="63"/>
      <c r="AB323" s="63"/>
      <c r="AC323" s="63"/>
      <c r="AD323" s="62"/>
      <c r="AE323" s="11"/>
      <c r="AF323" s="11"/>
      <c r="AG323" s="11"/>
      <c r="AH323" s="11"/>
      <c r="AI323" s="11"/>
      <c r="AJ323" s="11"/>
      <c r="AK323" s="11"/>
    </row>
    <row r="324" spans="1:37" x14ac:dyDescent="0.3">
      <c r="A324" s="11"/>
      <c r="B324" s="11"/>
      <c r="C324" s="52"/>
      <c r="D324" s="52"/>
      <c r="E324" s="11"/>
      <c r="F324" s="121"/>
      <c r="G324" s="61"/>
      <c r="H324" s="61"/>
      <c r="I324" s="61"/>
      <c r="J324" s="61"/>
      <c r="K324" s="61"/>
      <c r="L324" s="52"/>
      <c r="M324" s="61"/>
      <c r="N324" s="62"/>
      <c r="O324" s="62"/>
      <c r="P324" s="61"/>
      <c r="Q324" s="121"/>
      <c r="R324" s="63"/>
      <c r="S324" s="63"/>
      <c r="T324" s="63"/>
      <c r="U324" s="63"/>
      <c r="V324" s="62"/>
      <c r="W324" s="61"/>
      <c r="X324" s="61"/>
      <c r="Y324" s="121"/>
      <c r="Z324" s="63"/>
      <c r="AA324" s="63"/>
      <c r="AB324" s="63"/>
      <c r="AC324" s="63"/>
      <c r="AD324" s="62"/>
      <c r="AE324" s="11"/>
      <c r="AF324" s="11"/>
      <c r="AG324" s="11"/>
      <c r="AH324" s="11"/>
      <c r="AI324" s="11"/>
      <c r="AJ324" s="11"/>
      <c r="AK324" s="11"/>
    </row>
    <row r="325" spans="1:37" x14ac:dyDescent="0.3">
      <c r="A325" s="11"/>
      <c r="B325" s="11"/>
      <c r="C325" s="52"/>
      <c r="D325" s="52"/>
      <c r="E325" s="11"/>
      <c r="F325" s="121"/>
      <c r="G325" s="61"/>
      <c r="H325" s="61"/>
      <c r="I325" s="61"/>
      <c r="J325" s="61"/>
      <c r="K325" s="61"/>
      <c r="L325" s="52"/>
      <c r="M325" s="61"/>
      <c r="N325" s="62"/>
      <c r="O325" s="62"/>
      <c r="P325" s="61"/>
      <c r="Q325" s="121"/>
      <c r="R325" s="63"/>
      <c r="S325" s="63"/>
      <c r="T325" s="63"/>
      <c r="U325" s="63"/>
      <c r="V325" s="62"/>
      <c r="W325" s="61"/>
      <c r="X325" s="61"/>
      <c r="Y325" s="121"/>
      <c r="Z325" s="63"/>
      <c r="AA325" s="63"/>
      <c r="AB325" s="63"/>
      <c r="AC325" s="63"/>
      <c r="AD325" s="62"/>
      <c r="AE325" s="11"/>
      <c r="AF325" s="11"/>
      <c r="AG325" s="11"/>
      <c r="AH325" s="11"/>
      <c r="AI325" s="11"/>
      <c r="AJ325" s="11"/>
      <c r="AK325" s="11"/>
    </row>
    <row r="326" spans="1:37" x14ac:dyDescent="0.3">
      <c r="A326" s="11"/>
      <c r="B326" s="11"/>
      <c r="C326" s="52"/>
      <c r="D326" s="52"/>
      <c r="E326" s="11"/>
      <c r="F326" s="121"/>
      <c r="G326" s="61"/>
      <c r="H326" s="61"/>
      <c r="I326" s="61"/>
      <c r="J326" s="61"/>
      <c r="K326" s="61"/>
      <c r="L326" s="52"/>
      <c r="M326" s="61"/>
      <c r="N326" s="62"/>
      <c r="O326" s="62"/>
      <c r="P326" s="61"/>
      <c r="Q326" s="121"/>
      <c r="R326" s="63"/>
      <c r="S326" s="63"/>
      <c r="T326" s="63"/>
      <c r="U326" s="63"/>
      <c r="V326" s="62"/>
      <c r="W326" s="61"/>
      <c r="X326" s="61"/>
      <c r="Y326" s="121"/>
      <c r="Z326" s="63"/>
      <c r="AA326" s="63"/>
      <c r="AB326" s="63"/>
      <c r="AC326" s="63"/>
      <c r="AD326" s="62"/>
      <c r="AE326" s="11"/>
      <c r="AF326" s="11"/>
      <c r="AG326" s="11"/>
      <c r="AH326" s="11"/>
      <c r="AI326" s="11"/>
      <c r="AJ326" s="11"/>
      <c r="AK326" s="11"/>
    </row>
    <row r="327" spans="1:37" x14ac:dyDescent="0.3">
      <c r="A327" s="11"/>
      <c r="B327" s="11"/>
      <c r="C327" s="52"/>
      <c r="D327" s="52"/>
      <c r="E327" s="11"/>
      <c r="F327" s="121"/>
      <c r="G327" s="61"/>
      <c r="H327" s="61"/>
      <c r="I327" s="61"/>
      <c r="J327" s="61"/>
      <c r="K327" s="61"/>
      <c r="L327" s="52"/>
      <c r="M327" s="61"/>
      <c r="N327" s="62"/>
      <c r="O327" s="62"/>
      <c r="P327" s="61"/>
      <c r="Q327" s="121"/>
      <c r="R327" s="63"/>
      <c r="S327" s="63"/>
      <c r="T327" s="63"/>
      <c r="U327" s="63"/>
      <c r="V327" s="62"/>
      <c r="W327" s="61"/>
      <c r="X327" s="61"/>
      <c r="Y327" s="121"/>
      <c r="Z327" s="63"/>
      <c r="AA327" s="63"/>
      <c r="AB327" s="63"/>
      <c r="AC327" s="63"/>
      <c r="AD327" s="62"/>
      <c r="AE327" s="11"/>
      <c r="AF327" s="11"/>
      <c r="AG327" s="11"/>
      <c r="AH327" s="11"/>
      <c r="AI327" s="11"/>
      <c r="AJ327" s="11"/>
      <c r="AK327" s="11"/>
    </row>
    <row r="328" spans="1:37" x14ac:dyDescent="0.3">
      <c r="A328" s="11"/>
      <c r="B328" s="11"/>
      <c r="C328" s="52"/>
      <c r="D328" s="52"/>
      <c r="E328" s="11"/>
      <c r="F328" s="121"/>
      <c r="G328" s="61"/>
      <c r="H328" s="61"/>
      <c r="I328" s="61"/>
      <c r="J328" s="61"/>
      <c r="K328" s="61"/>
      <c r="L328" s="52"/>
      <c r="M328" s="61"/>
      <c r="N328" s="62"/>
      <c r="O328" s="62"/>
      <c r="P328" s="61"/>
      <c r="Q328" s="121"/>
      <c r="R328" s="63"/>
      <c r="S328" s="63"/>
      <c r="T328" s="63"/>
      <c r="U328" s="63"/>
      <c r="V328" s="62"/>
      <c r="W328" s="61"/>
      <c r="X328" s="61"/>
      <c r="Y328" s="121"/>
      <c r="Z328" s="63"/>
      <c r="AA328" s="63"/>
      <c r="AB328" s="63"/>
      <c r="AC328" s="63"/>
      <c r="AD328" s="62"/>
      <c r="AE328" s="11"/>
      <c r="AF328" s="11"/>
      <c r="AG328" s="11"/>
      <c r="AH328" s="11"/>
      <c r="AI328" s="11"/>
      <c r="AJ328" s="11"/>
      <c r="AK328" s="11"/>
    </row>
    <row r="329" spans="1:37" x14ac:dyDescent="0.3">
      <c r="A329" s="11"/>
      <c r="B329" s="11"/>
      <c r="C329" s="52"/>
      <c r="D329" s="52"/>
      <c r="E329" s="11"/>
      <c r="F329" s="121"/>
      <c r="G329" s="61"/>
      <c r="H329" s="61"/>
      <c r="I329" s="61"/>
      <c r="J329" s="61"/>
      <c r="K329" s="61"/>
      <c r="L329" s="52"/>
      <c r="M329" s="61"/>
      <c r="N329" s="62"/>
      <c r="O329" s="62"/>
      <c r="P329" s="61"/>
      <c r="Q329" s="121"/>
      <c r="R329" s="63"/>
      <c r="S329" s="63"/>
      <c r="T329" s="63"/>
      <c r="U329" s="63"/>
      <c r="V329" s="62"/>
      <c r="W329" s="61"/>
      <c r="X329" s="61"/>
      <c r="Y329" s="121"/>
      <c r="Z329" s="63"/>
      <c r="AA329" s="63"/>
      <c r="AB329" s="63"/>
      <c r="AC329" s="63"/>
      <c r="AD329" s="62"/>
      <c r="AE329" s="11"/>
      <c r="AF329" s="11"/>
      <c r="AG329" s="11"/>
      <c r="AH329" s="11"/>
      <c r="AI329" s="11"/>
      <c r="AJ329" s="11"/>
      <c r="AK329" s="11"/>
    </row>
    <row r="330" spans="1:37" x14ac:dyDescent="0.3">
      <c r="A330" s="11"/>
      <c r="B330" s="11"/>
      <c r="C330" s="52"/>
      <c r="D330" s="52"/>
      <c r="E330" s="11"/>
      <c r="F330" s="121"/>
      <c r="G330" s="61"/>
      <c r="H330" s="61"/>
      <c r="I330" s="61"/>
      <c r="J330" s="61"/>
      <c r="K330" s="61"/>
      <c r="L330" s="52"/>
      <c r="M330" s="61"/>
      <c r="N330" s="62"/>
      <c r="O330" s="62"/>
      <c r="P330" s="61"/>
      <c r="Q330" s="121"/>
      <c r="R330" s="63"/>
      <c r="S330" s="63"/>
      <c r="T330" s="63"/>
      <c r="U330" s="63"/>
      <c r="V330" s="62"/>
      <c r="W330" s="61"/>
      <c r="X330" s="61"/>
      <c r="Y330" s="121"/>
      <c r="Z330" s="63"/>
      <c r="AA330" s="63"/>
      <c r="AB330" s="63"/>
      <c r="AC330" s="63"/>
      <c r="AD330" s="62"/>
      <c r="AE330" s="11"/>
      <c r="AF330" s="11"/>
      <c r="AG330" s="11"/>
      <c r="AH330" s="11"/>
      <c r="AI330" s="11"/>
      <c r="AJ330" s="11"/>
      <c r="AK330" s="11"/>
    </row>
    <row r="331" spans="1:37" x14ac:dyDescent="0.3">
      <c r="A331" s="11"/>
      <c r="B331" s="11"/>
      <c r="C331" s="52"/>
      <c r="D331" s="52"/>
      <c r="E331" s="11"/>
      <c r="F331" s="121"/>
      <c r="G331" s="61"/>
      <c r="H331" s="61"/>
      <c r="I331" s="61"/>
      <c r="J331" s="61"/>
      <c r="K331" s="61"/>
      <c r="L331" s="52"/>
      <c r="M331" s="61"/>
      <c r="N331" s="62"/>
      <c r="O331" s="62"/>
      <c r="P331" s="61"/>
      <c r="Q331" s="121"/>
      <c r="R331" s="63"/>
      <c r="S331" s="63"/>
      <c r="T331" s="63"/>
      <c r="U331" s="63"/>
      <c r="V331" s="62"/>
      <c r="W331" s="61"/>
      <c r="X331" s="61"/>
      <c r="Y331" s="121"/>
      <c r="Z331" s="63"/>
      <c r="AA331" s="63"/>
      <c r="AB331" s="63"/>
      <c r="AC331" s="63"/>
      <c r="AD331" s="62"/>
      <c r="AE331" s="11"/>
      <c r="AF331" s="11"/>
      <c r="AG331" s="11"/>
      <c r="AH331" s="11"/>
      <c r="AI331" s="11"/>
      <c r="AJ331" s="11"/>
      <c r="AK331" s="11"/>
    </row>
    <row r="332" spans="1:37" x14ac:dyDescent="0.3">
      <c r="A332" s="11"/>
      <c r="B332" s="11"/>
      <c r="C332" s="52"/>
      <c r="D332" s="52"/>
      <c r="E332" s="11"/>
      <c r="F332" s="121"/>
      <c r="G332" s="61"/>
      <c r="H332" s="61"/>
      <c r="I332" s="61"/>
      <c r="J332" s="61"/>
      <c r="K332" s="61"/>
      <c r="L332" s="52"/>
      <c r="M332" s="61"/>
      <c r="N332" s="62"/>
      <c r="O332" s="62"/>
      <c r="P332" s="61"/>
      <c r="Q332" s="121"/>
      <c r="R332" s="63"/>
      <c r="S332" s="63"/>
      <c r="T332" s="63"/>
      <c r="U332" s="63"/>
      <c r="V332" s="62"/>
      <c r="W332" s="61"/>
      <c r="X332" s="61"/>
      <c r="Y332" s="121"/>
      <c r="Z332" s="63"/>
      <c r="AA332" s="63"/>
      <c r="AB332" s="63"/>
      <c r="AC332" s="63"/>
      <c r="AD332" s="62"/>
      <c r="AE332" s="11"/>
      <c r="AF332" s="11"/>
      <c r="AG332" s="11"/>
      <c r="AH332" s="11"/>
      <c r="AI332" s="11"/>
      <c r="AJ332" s="11"/>
      <c r="AK332" s="11"/>
    </row>
    <row r="333" spans="1:37" x14ac:dyDescent="0.3">
      <c r="A333" s="11"/>
      <c r="B333" s="11"/>
      <c r="C333" s="52"/>
      <c r="D333" s="52"/>
      <c r="E333" s="11"/>
      <c r="F333" s="121"/>
      <c r="G333" s="61"/>
      <c r="H333" s="61"/>
      <c r="I333" s="61"/>
      <c r="J333" s="61"/>
      <c r="K333" s="61"/>
      <c r="L333" s="52"/>
      <c r="M333" s="61"/>
      <c r="N333" s="62"/>
      <c r="O333" s="62"/>
      <c r="P333" s="61"/>
      <c r="Q333" s="121"/>
      <c r="R333" s="63"/>
      <c r="S333" s="63"/>
      <c r="T333" s="63"/>
      <c r="U333" s="63"/>
      <c r="V333" s="62"/>
      <c r="W333" s="61"/>
      <c r="X333" s="61"/>
      <c r="Y333" s="121"/>
      <c r="Z333" s="63"/>
      <c r="AA333" s="63"/>
      <c r="AB333" s="63"/>
      <c r="AC333" s="63"/>
      <c r="AD333" s="62"/>
      <c r="AE333" s="11"/>
      <c r="AF333" s="11"/>
      <c r="AG333" s="11"/>
      <c r="AH333" s="11"/>
      <c r="AI333" s="11"/>
      <c r="AJ333" s="11"/>
      <c r="AK333" s="11"/>
    </row>
    <row r="334" spans="1:37" x14ac:dyDescent="0.3">
      <c r="A334" s="11"/>
      <c r="B334" s="11"/>
      <c r="C334" s="52"/>
      <c r="D334" s="52"/>
      <c r="E334" s="11"/>
      <c r="F334" s="121"/>
      <c r="G334" s="61"/>
      <c r="H334" s="61"/>
      <c r="I334" s="61"/>
      <c r="J334" s="61"/>
      <c r="K334" s="61"/>
      <c r="L334" s="52"/>
      <c r="M334" s="61"/>
      <c r="N334" s="62"/>
      <c r="O334" s="62"/>
      <c r="P334" s="61"/>
      <c r="Q334" s="121"/>
      <c r="R334" s="63"/>
      <c r="S334" s="63"/>
      <c r="T334" s="63"/>
      <c r="U334" s="63"/>
      <c r="V334" s="62"/>
      <c r="W334" s="61"/>
      <c r="X334" s="61"/>
      <c r="Y334" s="121"/>
      <c r="Z334" s="63"/>
      <c r="AA334" s="63"/>
      <c r="AB334" s="63"/>
      <c r="AC334" s="63"/>
      <c r="AD334" s="62"/>
      <c r="AE334" s="11"/>
      <c r="AF334" s="11"/>
      <c r="AG334" s="11"/>
      <c r="AH334" s="11"/>
      <c r="AI334" s="11"/>
      <c r="AJ334" s="11"/>
      <c r="AK334" s="11"/>
    </row>
    <row r="335" spans="1:37" x14ac:dyDescent="0.3">
      <c r="A335" s="11"/>
      <c r="B335" s="11"/>
      <c r="C335" s="52"/>
      <c r="D335" s="52"/>
      <c r="E335" s="11"/>
      <c r="F335" s="121"/>
      <c r="G335" s="61"/>
      <c r="H335" s="61"/>
      <c r="I335" s="61"/>
      <c r="J335" s="61"/>
      <c r="K335" s="61"/>
      <c r="L335" s="52"/>
      <c r="M335" s="61"/>
      <c r="N335" s="62"/>
      <c r="O335" s="62"/>
      <c r="P335" s="61"/>
      <c r="Q335" s="121"/>
      <c r="R335" s="63"/>
      <c r="S335" s="63"/>
      <c r="T335" s="63"/>
      <c r="U335" s="63"/>
      <c r="V335" s="62"/>
      <c r="W335" s="61"/>
      <c r="X335" s="61"/>
      <c r="Y335" s="121"/>
      <c r="Z335" s="63"/>
      <c r="AA335" s="63"/>
      <c r="AB335" s="63"/>
      <c r="AC335" s="63"/>
      <c r="AD335" s="62"/>
      <c r="AE335" s="11"/>
      <c r="AF335" s="11"/>
      <c r="AG335" s="11"/>
      <c r="AH335" s="11"/>
      <c r="AI335" s="11"/>
      <c r="AJ335" s="11"/>
      <c r="AK335" s="11"/>
    </row>
    <row r="336" spans="1:37" x14ac:dyDescent="0.3">
      <c r="A336" s="11"/>
      <c r="B336" s="11"/>
      <c r="C336" s="52"/>
      <c r="D336" s="52"/>
      <c r="E336" s="11"/>
      <c r="F336" s="121"/>
      <c r="G336" s="61"/>
      <c r="H336" s="61"/>
      <c r="I336" s="61"/>
      <c r="J336" s="61"/>
      <c r="K336" s="61"/>
      <c r="L336" s="52"/>
      <c r="M336" s="61"/>
      <c r="N336" s="62"/>
      <c r="O336" s="62"/>
      <c r="P336" s="61"/>
      <c r="Q336" s="121"/>
      <c r="R336" s="63"/>
      <c r="S336" s="63"/>
      <c r="T336" s="63"/>
      <c r="U336" s="63"/>
      <c r="V336" s="62"/>
      <c r="W336" s="61"/>
      <c r="X336" s="61"/>
      <c r="Y336" s="121"/>
      <c r="Z336" s="63"/>
      <c r="AA336" s="63"/>
      <c r="AB336" s="63"/>
      <c r="AC336" s="63"/>
      <c r="AD336" s="62"/>
      <c r="AE336" s="11"/>
      <c r="AF336" s="11"/>
      <c r="AG336" s="11"/>
      <c r="AH336" s="11"/>
      <c r="AI336" s="11"/>
      <c r="AJ336" s="11"/>
      <c r="AK336" s="11"/>
    </row>
    <row r="337" spans="1:37" x14ac:dyDescent="0.3">
      <c r="A337" s="11"/>
      <c r="B337" s="11"/>
      <c r="C337" s="52"/>
      <c r="D337" s="52"/>
      <c r="E337" s="11"/>
      <c r="F337" s="121"/>
      <c r="G337" s="61"/>
      <c r="H337" s="61"/>
      <c r="I337" s="61"/>
      <c r="J337" s="61"/>
      <c r="K337" s="61"/>
      <c r="L337" s="52"/>
      <c r="M337" s="61"/>
      <c r="N337" s="62"/>
      <c r="O337" s="62"/>
      <c r="P337" s="61"/>
      <c r="Q337" s="121"/>
      <c r="R337" s="63"/>
      <c r="S337" s="63"/>
      <c r="T337" s="63"/>
      <c r="U337" s="63"/>
      <c r="V337" s="62"/>
      <c r="W337" s="61"/>
      <c r="X337" s="61"/>
      <c r="Y337" s="121"/>
      <c r="Z337" s="63"/>
      <c r="AA337" s="63"/>
      <c r="AB337" s="63"/>
      <c r="AC337" s="63"/>
      <c r="AD337" s="62"/>
      <c r="AE337" s="11"/>
      <c r="AF337" s="11"/>
      <c r="AG337" s="11"/>
      <c r="AH337" s="11"/>
      <c r="AI337" s="11"/>
      <c r="AJ337" s="11"/>
      <c r="AK337" s="11"/>
    </row>
    <row r="338" spans="1:37" x14ac:dyDescent="0.3">
      <c r="A338" s="11"/>
      <c r="B338" s="11"/>
      <c r="C338" s="52"/>
      <c r="D338" s="52"/>
      <c r="E338" s="11"/>
      <c r="F338" s="121"/>
      <c r="G338" s="61"/>
      <c r="H338" s="61"/>
      <c r="I338" s="61"/>
      <c r="J338" s="61"/>
      <c r="K338" s="61"/>
      <c r="L338" s="52"/>
      <c r="M338" s="61"/>
      <c r="N338" s="62"/>
      <c r="O338" s="62"/>
      <c r="P338" s="61"/>
      <c r="Q338" s="121"/>
      <c r="R338" s="63"/>
      <c r="S338" s="63"/>
      <c r="T338" s="63"/>
      <c r="U338" s="63"/>
      <c r="V338" s="62"/>
      <c r="W338" s="61"/>
      <c r="X338" s="61"/>
      <c r="Y338" s="121"/>
      <c r="Z338" s="63"/>
      <c r="AA338" s="63"/>
      <c r="AB338" s="63"/>
      <c r="AC338" s="63"/>
      <c r="AD338" s="62"/>
      <c r="AE338" s="11"/>
      <c r="AF338" s="11"/>
      <c r="AG338" s="11"/>
      <c r="AH338" s="11"/>
      <c r="AI338" s="11"/>
      <c r="AJ338" s="11"/>
      <c r="AK338" s="11"/>
    </row>
    <row r="339" spans="1:37" x14ac:dyDescent="0.3">
      <c r="A339" s="11"/>
      <c r="B339" s="11"/>
      <c r="C339" s="52"/>
      <c r="D339" s="52"/>
      <c r="E339" s="11"/>
      <c r="F339" s="121"/>
      <c r="G339" s="61"/>
      <c r="H339" s="61"/>
      <c r="I339" s="61"/>
      <c r="J339" s="61"/>
      <c r="K339" s="61"/>
      <c r="L339" s="52"/>
      <c r="M339" s="61"/>
      <c r="N339" s="62"/>
      <c r="O339" s="62"/>
      <c r="P339" s="61"/>
      <c r="Q339" s="121"/>
      <c r="R339" s="63"/>
      <c r="S339" s="63"/>
      <c r="T339" s="63"/>
      <c r="U339" s="63"/>
      <c r="V339" s="62"/>
      <c r="W339" s="61"/>
      <c r="X339" s="61"/>
      <c r="Y339" s="121"/>
      <c r="Z339" s="63"/>
      <c r="AA339" s="63"/>
      <c r="AB339" s="63"/>
      <c r="AC339" s="63"/>
      <c r="AD339" s="62"/>
      <c r="AE339" s="11"/>
      <c r="AF339" s="11"/>
      <c r="AG339" s="11"/>
      <c r="AH339" s="11"/>
      <c r="AI339" s="11"/>
      <c r="AJ339" s="11"/>
      <c r="AK339" s="11"/>
    </row>
    <row r="340" spans="1:37" x14ac:dyDescent="0.3">
      <c r="A340" s="11"/>
      <c r="B340" s="11"/>
      <c r="C340" s="52"/>
      <c r="D340" s="52"/>
      <c r="E340" s="11"/>
      <c r="F340" s="121"/>
      <c r="G340" s="61"/>
      <c r="H340" s="61"/>
      <c r="I340" s="61"/>
      <c r="J340" s="61"/>
      <c r="K340" s="61"/>
      <c r="L340" s="52"/>
      <c r="M340" s="61"/>
      <c r="N340" s="62"/>
      <c r="O340" s="62"/>
      <c r="P340" s="61"/>
      <c r="Q340" s="121"/>
      <c r="R340" s="63"/>
      <c r="S340" s="63"/>
      <c r="T340" s="63"/>
      <c r="U340" s="63"/>
      <c r="V340" s="62"/>
      <c r="W340" s="61"/>
      <c r="X340" s="61"/>
      <c r="Y340" s="121"/>
      <c r="Z340" s="63"/>
      <c r="AA340" s="63"/>
      <c r="AB340" s="63"/>
      <c r="AC340" s="63"/>
      <c r="AD340" s="62"/>
      <c r="AE340" s="11"/>
      <c r="AF340" s="11"/>
      <c r="AG340" s="11"/>
      <c r="AH340" s="11"/>
      <c r="AI340" s="11"/>
      <c r="AJ340" s="11"/>
      <c r="AK340" s="11"/>
    </row>
    <row r="341" spans="1:37" x14ac:dyDescent="0.3">
      <c r="A341" s="11"/>
      <c r="B341" s="11"/>
      <c r="C341" s="52"/>
      <c r="D341" s="52"/>
      <c r="E341" s="11"/>
      <c r="F341" s="121"/>
      <c r="G341" s="61"/>
      <c r="H341" s="61"/>
      <c r="I341" s="61"/>
      <c r="J341" s="61"/>
      <c r="K341" s="61"/>
      <c r="L341" s="52"/>
      <c r="M341" s="61"/>
      <c r="N341" s="62"/>
      <c r="O341" s="62"/>
      <c r="P341" s="61"/>
      <c r="Q341" s="121"/>
      <c r="R341" s="63"/>
      <c r="S341" s="63"/>
      <c r="T341" s="63"/>
      <c r="U341" s="63"/>
      <c r="V341" s="62"/>
      <c r="W341" s="61"/>
      <c r="X341" s="61"/>
      <c r="Y341" s="121"/>
      <c r="Z341" s="63"/>
      <c r="AA341" s="63"/>
      <c r="AB341" s="63"/>
      <c r="AC341" s="63"/>
      <c r="AD341" s="62"/>
      <c r="AE341" s="11"/>
      <c r="AF341" s="11"/>
      <c r="AG341" s="11"/>
      <c r="AH341" s="11"/>
      <c r="AI341" s="11"/>
      <c r="AJ341" s="11"/>
      <c r="AK341" s="11"/>
    </row>
    <row r="342" spans="1:37" x14ac:dyDescent="0.3">
      <c r="A342" s="11"/>
      <c r="B342" s="11"/>
      <c r="C342" s="52"/>
      <c r="D342" s="52"/>
      <c r="E342" s="11"/>
      <c r="F342" s="121"/>
      <c r="G342" s="61"/>
      <c r="H342" s="61"/>
      <c r="I342" s="61"/>
      <c r="J342" s="61"/>
      <c r="K342" s="61"/>
      <c r="L342" s="52"/>
      <c r="M342" s="61"/>
      <c r="N342" s="62"/>
      <c r="O342" s="62"/>
      <c r="P342" s="61"/>
      <c r="Q342" s="121"/>
      <c r="R342" s="63"/>
      <c r="S342" s="63"/>
      <c r="T342" s="63"/>
      <c r="U342" s="63"/>
      <c r="V342" s="62"/>
      <c r="W342" s="61"/>
      <c r="X342" s="61"/>
      <c r="Y342" s="121"/>
      <c r="Z342" s="63"/>
      <c r="AA342" s="63"/>
      <c r="AB342" s="63"/>
      <c r="AC342" s="63"/>
      <c r="AD342" s="62"/>
      <c r="AE342" s="11"/>
      <c r="AF342" s="11"/>
      <c r="AG342" s="11"/>
      <c r="AH342" s="11"/>
      <c r="AI342" s="11"/>
      <c r="AJ342" s="11"/>
      <c r="AK342" s="11"/>
    </row>
    <row r="343" spans="1:37" x14ac:dyDescent="0.3">
      <c r="A343" s="11"/>
      <c r="B343" s="11"/>
      <c r="C343" s="52"/>
      <c r="D343" s="52"/>
      <c r="E343" s="11"/>
      <c r="F343" s="121"/>
      <c r="G343" s="61"/>
      <c r="H343" s="61"/>
      <c r="I343" s="61"/>
      <c r="J343" s="61"/>
      <c r="K343" s="61"/>
      <c r="L343" s="52"/>
      <c r="M343" s="61"/>
      <c r="N343" s="62"/>
      <c r="O343" s="62"/>
      <c r="P343" s="61"/>
      <c r="Q343" s="121"/>
      <c r="R343" s="63"/>
      <c r="S343" s="63"/>
      <c r="T343" s="63"/>
      <c r="U343" s="63"/>
      <c r="V343" s="62"/>
      <c r="W343" s="61"/>
      <c r="X343" s="61"/>
      <c r="Y343" s="121"/>
      <c r="Z343" s="63"/>
      <c r="AA343" s="63"/>
      <c r="AB343" s="63"/>
      <c r="AC343" s="63"/>
      <c r="AD343" s="62"/>
      <c r="AE343" s="11"/>
      <c r="AF343" s="11"/>
      <c r="AG343" s="11"/>
      <c r="AH343" s="11"/>
      <c r="AI343" s="11"/>
      <c r="AJ343" s="11"/>
      <c r="AK343" s="11"/>
    </row>
    <row r="344" spans="1:37" x14ac:dyDescent="0.3">
      <c r="A344" s="11"/>
      <c r="B344" s="11"/>
      <c r="C344" s="52"/>
      <c r="D344" s="52"/>
      <c r="E344" s="11"/>
      <c r="F344" s="121"/>
      <c r="G344" s="61"/>
      <c r="H344" s="61"/>
      <c r="I344" s="61"/>
      <c r="J344" s="61"/>
      <c r="K344" s="61"/>
      <c r="L344" s="52"/>
      <c r="M344" s="61"/>
      <c r="N344" s="62"/>
      <c r="O344" s="62"/>
      <c r="P344" s="61"/>
      <c r="Q344" s="121"/>
      <c r="R344" s="63"/>
      <c r="S344" s="63"/>
      <c r="T344" s="63"/>
      <c r="U344" s="63"/>
      <c r="V344" s="62"/>
      <c r="W344" s="61"/>
      <c r="X344" s="61"/>
      <c r="Y344" s="121"/>
      <c r="Z344" s="63"/>
      <c r="AA344" s="63"/>
      <c r="AB344" s="63"/>
      <c r="AC344" s="63"/>
      <c r="AD344" s="62"/>
      <c r="AE344" s="11"/>
      <c r="AF344" s="11"/>
      <c r="AG344" s="11"/>
      <c r="AH344" s="11"/>
      <c r="AI344" s="11"/>
      <c r="AJ344" s="11"/>
      <c r="AK344" s="11"/>
    </row>
    <row r="345" spans="1:37" x14ac:dyDescent="0.3">
      <c r="A345" s="11"/>
      <c r="B345" s="11"/>
      <c r="C345" s="52"/>
      <c r="D345" s="52"/>
      <c r="E345" s="11"/>
      <c r="F345" s="121"/>
      <c r="G345" s="61"/>
      <c r="H345" s="61"/>
      <c r="I345" s="61"/>
      <c r="J345" s="61"/>
      <c r="K345" s="61"/>
      <c r="L345" s="52"/>
      <c r="M345" s="61"/>
      <c r="N345" s="62"/>
      <c r="O345" s="62"/>
      <c r="P345" s="61"/>
      <c r="Q345" s="121"/>
      <c r="R345" s="63"/>
      <c r="S345" s="63"/>
      <c r="T345" s="63"/>
      <c r="U345" s="63"/>
      <c r="V345" s="62"/>
      <c r="W345" s="61"/>
      <c r="X345" s="61"/>
      <c r="Y345" s="121"/>
      <c r="Z345" s="63"/>
      <c r="AA345" s="63"/>
      <c r="AB345" s="63"/>
      <c r="AC345" s="63"/>
      <c r="AD345" s="62"/>
      <c r="AE345" s="11"/>
      <c r="AF345" s="11"/>
      <c r="AG345" s="11"/>
      <c r="AH345" s="11"/>
      <c r="AI345" s="11"/>
      <c r="AJ345" s="11"/>
      <c r="AK345" s="11"/>
    </row>
    <row r="346" spans="1:37" x14ac:dyDescent="0.3">
      <c r="A346" s="11"/>
      <c r="B346" s="11"/>
      <c r="C346" s="52"/>
      <c r="D346" s="52"/>
      <c r="E346" s="11"/>
      <c r="F346" s="121"/>
      <c r="G346" s="61"/>
      <c r="H346" s="61"/>
      <c r="I346" s="61"/>
      <c r="J346" s="61"/>
      <c r="K346" s="61"/>
      <c r="L346" s="52"/>
      <c r="M346" s="61"/>
      <c r="N346" s="62"/>
      <c r="O346" s="62"/>
      <c r="P346" s="61"/>
      <c r="Q346" s="121"/>
      <c r="R346" s="63"/>
      <c r="S346" s="63"/>
      <c r="T346" s="63"/>
      <c r="U346" s="63"/>
      <c r="V346" s="62"/>
      <c r="W346" s="61"/>
      <c r="X346" s="61"/>
      <c r="Y346" s="121"/>
      <c r="Z346" s="63"/>
      <c r="AA346" s="63"/>
      <c r="AB346" s="63"/>
      <c r="AC346" s="63"/>
      <c r="AD346" s="62"/>
      <c r="AE346" s="11"/>
      <c r="AF346" s="11"/>
      <c r="AG346" s="11"/>
      <c r="AH346" s="11"/>
      <c r="AI346" s="11"/>
      <c r="AJ346" s="11"/>
      <c r="AK346" s="11"/>
    </row>
    <row r="347" spans="1:37" x14ac:dyDescent="0.3">
      <c r="A347" s="11"/>
      <c r="B347" s="11"/>
      <c r="C347" s="52"/>
      <c r="D347" s="52"/>
      <c r="E347" s="11"/>
      <c r="F347" s="121"/>
      <c r="G347" s="61"/>
      <c r="H347" s="61"/>
      <c r="I347" s="61"/>
      <c r="J347" s="61"/>
      <c r="K347" s="61"/>
      <c r="L347" s="52"/>
      <c r="M347" s="61"/>
      <c r="N347" s="62"/>
      <c r="O347" s="62"/>
      <c r="P347" s="61"/>
      <c r="Q347" s="121"/>
      <c r="R347" s="63"/>
      <c r="S347" s="63"/>
      <c r="T347" s="63"/>
      <c r="U347" s="63"/>
      <c r="V347" s="62"/>
      <c r="W347" s="61"/>
      <c r="X347" s="61"/>
      <c r="Y347" s="121"/>
      <c r="Z347" s="63"/>
      <c r="AA347" s="63"/>
      <c r="AB347" s="63"/>
      <c r="AC347" s="63"/>
      <c r="AD347" s="62"/>
      <c r="AE347" s="11"/>
      <c r="AF347" s="11"/>
      <c r="AG347" s="11"/>
      <c r="AH347" s="11"/>
      <c r="AI347" s="11"/>
      <c r="AJ347" s="11"/>
      <c r="AK347" s="11"/>
    </row>
    <row r="348" spans="1:37" x14ac:dyDescent="0.3">
      <c r="A348" s="11"/>
      <c r="B348" s="11"/>
      <c r="C348" s="52"/>
      <c r="D348" s="52"/>
      <c r="E348" s="11"/>
      <c r="F348" s="121"/>
      <c r="G348" s="61"/>
      <c r="H348" s="61"/>
      <c r="I348" s="61"/>
      <c r="J348" s="61"/>
      <c r="K348" s="61"/>
      <c r="L348" s="52"/>
      <c r="M348" s="61"/>
      <c r="N348" s="62"/>
      <c r="O348" s="62"/>
      <c r="P348" s="61"/>
      <c r="Q348" s="121"/>
      <c r="R348" s="63"/>
      <c r="S348" s="63"/>
      <c r="T348" s="63"/>
      <c r="U348" s="63"/>
      <c r="V348" s="62"/>
      <c r="W348" s="61"/>
      <c r="X348" s="61"/>
      <c r="Y348" s="121"/>
      <c r="Z348" s="63"/>
      <c r="AA348" s="63"/>
      <c r="AB348" s="63"/>
      <c r="AC348" s="63"/>
      <c r="AD348" s="62"/>
      <c r="AE348" s="11"/>
      <c r="AF348" s="11"/>
      <c r="AG348" s="11"/>
      <c r="AH348" s="11"/>
      <c r="AI348" s="11"/>
      <c r="AJ348" s="11"/>
      <c r="AK348" s="11"/>
    </row>
    <row r="349" spans="1:37" x14ac:dyDescent="0.3">
      <c r="A349" s="11"/>
      <c r="B349" s="11"/>
      <c r="C349" s="52"/>
      <c r="D349" s="52"/>
      <c r="E349" s="11"/>
      <c r="F349" s="121"/>
      <c r="G349" s="61"/>
      <c r="H349" s="61"/>
      <c r="I349" s="61"/>
      <c r="J349" s="61"/>
      <c r="K349" s="61"/>
      <c r="L349" s="52"/>
      <c r="M349" s="61"/>
      <c r="N349" s="62"/>
      <c r="O349" s="62"/>
      <c r="P349" s="61"/>
      <c r="Q349" s="121"/>
      <c r="R349" s="63"/>
      <c r="S349" s="63"/>
      <c r="T349" s="63"/>
      <c r="U349" s="63"/>
      <c r="V349" s="62"/>
      <c r="W349" s="61"/>
      <c r="X349" s="61"/>
      <c r="Y349" s="121"/>
      <c r="Z349" s="63"/>
      <c r="AA349" s="63"/>
      <c r="AB349" s="63"/>
      <c r="AC349" s="63"/>
      <c r="AD349" s="62"/>
      <c r="AE349" s="11"/>
      <c r="AF349" s="11"/>
      <c r="AG349" s="11"/>
      <c r="AH349" s="11"/>
      <c r="AI349" s="11"/>
      <c r="AJ349" s="11"/>
      <c r="AK349" s="11"/>
    </row>
    <row r="350" spans="1:37" x14ac:dyDescent="0.3">
      <c r="A350" s="11"/>
      <c r="B350" s="11"/>
      <c r="C350" s="52"/>
      <c r="D350" s="52"/>
      <c r="E350" s="11"/>
      <c r="F350" s="121"/>
      <c r="G350" s="61"/>
      <c r="H350" s="61"/>
      <c r="I350" s="61"/>
      <c r="J350" s="61"/>
      <c r="K350" s="61"/>
      <c r="L350" s="52"/>
      <c r="M350" s="61"/>
      <c r="N350" s="62"/>
      <c r="O350" s="62"/>
      <c r="P350" s="61"/>
      <c r="Q350" s="121"/>
      <c r="R350" s="63"/>
      <c r="S350" s="63"/>
      <c r="T350" s="63"/>
      <c r="U350" s="63"/>
      <c r="V350" s="62"/>
      <c r="W350" s="61"/>
      <c r="X350" s="61"/>
      <c r="Y350" s="121"/>
      <c r="Z350" s="63"/>
      <c r="AA350" s="63"/>
      <c r="AB350" s="63"/>
      <c r="AC350" s="63"/>
      <c r="AD350" s="62"/>
      <c r="AE350" s="11"/>
      <c r="AF350" s="11"/>
      <c r="AG350" s="11"/>
      <c r="AH350" s="11"/>
      <c r="AI350" s="11"/>
      <c r="AJ350" s="11"/>
      <c r="AK350" s="11"/>
    </row>
    <row r="351" spans="1:37" x14ac:dyDescent="0.3">
      <c r="A351" s="11"/>
      <c r="B351" s="11"/>
      <c r="C351" s="52"/>
      <c r="D351" s="52"/>
      <c r="E351" s="11"/>
      <c r="F351" s="121"/>
      <c r="G351" s="61"/>
      <c r="H351" s="61"/>
      <c r="I351" s="61"/>
      <c r="J351" s="61"/>
      <c r="K351" s="61"/>
      <c r="L351" s="52"/>
      <c r="M351" s="61"/>
      <c r="N351" s="62"/>
      <c r="O351" s="62"/>
      <c r="P351" s="61"/>
      <c r="Q351" s="121"/>
      <c r="R351" s="63"/>
      <c r="S351" s="63"/>
      <c r="T351" s="63"/>
      <c r="U351" s="63"/>
      <c r="V351" s="62"/>
      <c r="W351" s="61"/>
      <c r="X351" s="61"/>
      <c r="Y351" s="121"/>
      <c r="Z351" s="63"/>
      <c r="AA351" s="63"/>
      <c r="AB351" s="63"/>
      <c r="AC351" s="63"/>
      <c r="AD351" s="62"/>
      <c r="AE351" s="11"/>
      <c r="AF351" s="11"/>
      <c r="AG351" s="11"/>
      <c r="AH351" s="11"/>
      <c r="AI351" s="11"/>
      <c r="AJ351" s="11"/>
      <c r="AK351" s="11"/>
    </row>
    <row r="352" spans="1:37" x14ac:dyDescent="0.3">
      <c r="A352" s="11"/>
      <c r="B352" s="11"/>
      <c r="C352" s="52"/>
      <c r="D352" s="52"/>
      <c r="E352" s="11"/>
      <c r="F352" s="121"/>
      <c r="G352" s="61"/>
      <c r="H352" s="61"/>
      <c r="I352" s="61"/>
      <c r="J352" s="61"/>
      <c r="K352" s="61"/>
      <c r="L352" s="52"/>
      <c r="M352" s="61"/>
      <c r="N352" s="62"/>
      <c r="O352" s="62"/>
      <c r="P352" s="61"/>
      <c r="Q352" s="121"/>
      <c r="R352" s="63"/>
      <c r="S352" s="63"/>
      <c r="T352" s="63"/>
      <c r="U352" s="63"/>
      <c r="V352" s="62"/>
      <c r="W352" s="61"/>
      <c r="X352" s="61"/>
      <c r="Y352" s="121"/>
      <c r="Z352" s="63"/>
      <c r="AA352" s="63"/>
      <c r="AB352" s="63"/>
      <c r="AC352" s="63"/>
      <c r="AD352" s="62"/>
      <c r="AE352" s="11"/>
      <c r="AF352" s="11"/>
      <c r="AG352" s="11"/>
      <c r="AH352" s="11"/>
      <c r="AI352" s="11"/>
      <c r="AJ352" s="11"/>
      <c r="AK352" s="11"/>
    </row>
    <row r="353" spans="1:40" x14ac:dyDescent="0.3">
      <c r="A353" s="11"/>
      <c r="B353" s="11"/>
      <c r="C353" s="52"/>
      <c r="D353" s="52"/>
      <c r="E353" s="11"/>
      <c r="F353" s="121"/>
      <c r="G353" s="61"/>
      <c r="H353" s="61"/>
      <c r="I353" s="61"/>
      <c r="J353" s="61"/>
      <c r="K353" s="61"/>
      <c r="L353" s="52"/>
      <c r="M353" s="61"/>
      <c r="N353" s="62"/>
      <c r="O353" s="62"/>
      <c r="P353" s="61"/>
      <c r="Q353" s="121"/>
      <c r="R353" s="63"/>
      <c r="S353" s="63"/>
      <c r="T353" s="63"/>
      <c r="U353" s="63"/>
      <c r="V353" s="62"/>
      <c r="W353" s="61"/>
      <c r="X353" s="61"/>
      <c r="Y353" s="121"/>
      <c r="Z353" s="63"/>
      <c r="AA353" s="63"/>
      <c r="AB353" s="63"/>
      <c r="AC353" s="63"/>
      <c r="AD353" s="62"/>
      <c r="AE353" s="11"/>
      <c r="AF353" s="11"/>
      <c r="AG353" s="11"/>
      <c r="AH353" s="11"/>
      <c r="AI353" s="11"/>
      <c r="AJ353" s="11"/>
      <c r="AK353" s="11"/>
    </row>
    <row r="354" spans="1:40" x14ac:dyDescent="0.3">
      <c r="A354" s="11"/>
      <c r="B354" s="11"/>
      <c r="C354" s="52"/>
      <c r="D354" s="52"/>
      <c r="E354" s="11"/>
      <c r="F354" s="121"/>
      <c r="G354" s="61"/>
      <c r="H354" s="61"/>
      <c r="I354" s="61"/>
      <c r="J354" s="61"/>
      <c r="K354" s="61"/>
      <c r="L354" s="52"/>
      <c r="M354" s="61"/>
      <c r="N354" s="62"/>
      <c r="O354" s="62"/>
      <c r="P354" s="61"/>
      <c r="Q354" s="121"/>
      <c r="R354" s="63"/>
      <c r="S354" s="63"/>
      <c r="T354" s="63"/>
      <c r="U354" s="63"/>
      <c r="V354" s="62"/>
      <c r="W354" s="61"/>
      <c r="X354" s="61"/>
      <c r="Y354" s="121"/>
      <c r="Z354" s="63"/>
      <c r="AA354" s="63"/>
      <c r="AB354" s="63"/>
      <c r="AC354" s="63"/>
      <c r="AD354" s="62"/>
      <c r="AE354" s="11"/>
      <c r="AF354" s="11"/>
      <c r="AG354" s="11"/>
      <c r="AH354" s="11"/>
      <c r="AI354" s="11"/>
      <c r="AJ354" s="11"/>
      <c r="AK354" s="11"/>
    </row>
    <row r="355" spans="1:40" x14ac:dyDescent="0.3">
      <c r="A355" s="11"/>
      <c r="B355" s="11"/>
      <c r="C355" s="52"/>
      <c r="D355" s="52"/>
      <c r="E355" s="11"/>
      <c r="F355" s="121"/>
      <c r="G355" s="61"/>
      <c r="H355" s="61"/>
      <c r="I355" s="61"/>
      <c r="J355" s="61"/>
      <c r="K355" s="61"/>
      <c r="L355" s="52"/>
      <c r="M355" s="61"/>
      <c r="N355" s="62"/>
      <c r="O355" s="62"/>
      <c r="P355" s="61"/>
      <c r="Q355" s="121"/>
      <c r="R355" s="63"/>
      <c r="S355" s="63"/>
      <c r="T355" s="63"/>
      <c r="U355" s="63"/>
      <c r="V355" s="62"/>
      <c r="W355" s="61"/>
      <c r="X355" s="61"/>
      <c r="Y355" s="121"/>
      <c r="Z355" s="63"/>
      <c r="AA355" s="63"/>
      <c r="AB355" s="63"/>
      <c r="AC355" s="63"/>
      <c r="AD355" s="62"/>
      <c r="AE355" s="11"/>
      <c r="AF355" s="11"/>
      <c r="AG355" s="11"/>
      <c r="AH355" s="11"/>
      <c r="AI355" s="11"/>
      <c r="AJ355" s="11"/>
      <c r="AK355" s="11"/>
    </row>
    <row r="356" spans="1:40" x14ac:dyDescent="0.3">
      <c r="A356" s="11"/>
      <c r="B356" s="11"/>
      <c r="C356" s="52"/>
      <c r="D356" s="52"/>
      <c r="E356" s="11"/>
      <c r="F356" s="121"/>
      <c r="G356" s="61"/>
      <c r="H356" s="61"/>
      <c r="I356" s="61"/>
      <c r="J356" s="61"/>
      <c r="K356" s="61"/>
      <c r="L356" s="52"/>
      <c r="M356" s="61"/>
      <c r="N356" s="62"/>
      <c r="O356" s="62"/>
      <c r="P356" s="61"/>
      <c r="Q356" s="121"/>
      <c r="R356" s="63"/>
      <c r="S356" s="63"/>
      <c r="T356" s="63"/>
      <c r="U356" s="63"/>
      <c r="V356" s="62"/>
      <c r="W356" s="61"/>
      <c r="X356" s="61"/>
      <c r="Y356" s="121"/>
      <c r="Z356" s="63"/>
      <c r="AA356" s="63"/>
      <c r="AB356" s="63"/>
      <c r="AC356" s="63"/>
      <c r="AD356" s="62"/>
      <c r="AE356" s="11"/>
      <c r="AF356" s="11"/>
      <c r="AG356" s="11"/>
      <c r="AH356" s="11"/>
      <c r="AI356" s="11"/>
      <c r="AJ356" s="11"/>
      <c r="AK356" s="11"/>
    </row>
    <row r="357" spans="1:40" x14ac:dyDescent="0.3">
      <c r="A357" s="11"/>
      <c r="B357" s="11"/>
      <c r="C357" s="52"/>
      <c r="D357" s="52"/>
      <c r="E357" s="11"/>
      <c r="F357" s="121"/>
      <c r="G357" s="61"/>
      <c r="H357" s="61"/>
      <c r="I357" s="61"/>
      <c r="J357" s="61"/>
      <c r="K357" s="61"/>
      <c r="L357" s="52"/>
      <c r="M357" s="61"/>
      <c r="N357" s="62"/>
      <c r="O357" s="62"/>
      <c r="P357" s="61"/>
      <c r="Q357" s="121"/>
      <c r="R357" s="63"/>
      <c r="S357" s="63"/>
      <c r="T357" s="63"/>
      <c r="U357" s="63"/>
      <c r="V357" s="62"/>
      <c r="W357" s="61"/>
      <c r="X357" s="61"/>
      <c r="Y357" s="121"/>
      <c r="Z357" s="63"/>
      <c r="AA357" s="63"/>
      <c r="AB357" s="63"/>
      <c r="AC357" s="63"/>
      <c r="AD357" s="62"/>
      <c r="AE357" s="11"/>
      <c r="AF357" s="11"/>
      <c r="AG357" s="11"/>
      <c r="AH357" s="11"/>
      <c r="AI357" s="11"/>
      <c r="AJ357" s="11"/>
      <c r="AK357" s="11"/>
    </row>
    <row r="358" spans="1:40" x14ac:dyDescent="0.3">
      <c r="A358" s="11"/>
      <c r="B358" s="11"/>
      <c r="C358" s="52"/>
      <c r="D358" s="52"/>
      <c r="E358" s="11"/>
      <c r="F358" s="121"/>
      <c r="G358" s="61"/>
      <c r="H358" s="61"/>
      <c r="I358" s="61"/>
      <c r="J358" s="61"/>
      <c r="K358" s="61"/>
      <c r="L358" s="52"/>
      <c r="M358" s="61"/>
      <c r="N358" s="62"/>
      <c r="O358" s="62"/>
      <c r="P358" s="61"/>
      <c r="Q358" s="121"/>
      <c r="R358" s="63"/>
      <c r="S358" s="63"/>
      <c r="T358" s="63"/>
      <c r="U358" s="63"/>
      <c r="V358" s="62"/>
      <c r="W358" s="61"/>
      <c r="X358" s="61"/>
      <c r="Y358" s="121"/>
      <c r="Z358" s="63"/>
      <c r="AA358" s="63"/>
      <c r="AB358" s="63"/>
      <c r="AC358" s="63"/>
      <c r="AD358" s="62"/>
      <c r="AE358" s="11"/>
      <c r="AF358" s="11"/>
      <c r="AG358" s="11"/>
      <c r="AH358" s="11"/>
      <c r="AI358" s="11"/>
      <c r="AJ358" s="11"/>
      <c r="AK358" s="11"/>
    </row>
    <row r="359" spans="1:40" x14ac:dyDescent="0.3">
      <c r="B359" s="11"/>
      <c r="C359" s="52"/>
      <c r="D359" s="52"/>
      <c r="E359" s="11"/>
      <c r="F359" s="121"/>
      <c r="G359" s="61"/>
      <c r="I359" s="61"/>
      <c r="J359" s="61"/>
      <c r="K359" s="61"/>
      <c r="L359" s="52"/>
      <c r="M359" s="61"/>
      <c r="N359" s="62"/>
      <c r="O359" s="62"/>
      <c r="P359" s="61"/>
      <c r="Q359" s="121"/>
      <c r="S359" s="63"/>
      <c r="T359" s="63"/>
      <c r="U359" s="63"/>
      <c r="V359" s="62"/>
      <c r="W359" s="61"/>
      <c r="X359" s="61"/>
      <c r="Y359" s="121"/>
      <c r="Z359" s="63"/>
      <c r="AA359" s="63"/>
      <c r="AB359" s="63"/>
      <c r="AC359" s="63"/>
      <c r="AD359" s="62"/>
      <c r="AE359" s="11"/>
      <c r="AF359" s="11"/>
      <c r="AG359" s="11"/>
      <c r="AH359" s="11"/>
      <c r="AI359" s="11"/>
      <c r="AJ359" s="11"/>
      <c r="AK359" s="11"/>
    </row>
    <row r="360" spans="1:40" x14ac:dyDescent="0.3">
      <c r="H360" s="95"/>
    </row>
    <row r="361" spans="1:40" x14ac:dyDescent="0.3">
      <c r="D361" s="150"/>
      <c r="E361" s="146" t="s">
        <v>130</v>
      </c>
      <c r="F361" s="96"/>
      <c r="G361" s="96"/>
      <c r="H361" s="96"/>
      <c r="I361" s="96"/>
      <c r="J361" s="96" t="s">
        <v>131</v>
      </c>
      <c r="K361" s="95">
        <v>1</v>
      </c>
      <c r="L361" s="150">
        <v>2</v>
      </c>
      <c r="M361" s="95">
        <v>3</v>
      </c>
      <c r="N361" s="95">
        <v>4</v>
      </c>
      <c r="O361" s="95">
        <v>5</v>
      </c>
      <c r="P361" s="95">
        <v>6</v>
      </c>
      <c r="Q361" s="95"/>
      <c r="R361" s="95"/>
      <c r="S361" s="95"/>
      <c r="T361" s="95"/>
      <c r="U361" s="95">
        <v>7</v>
      </c>
      <c r="V361" s="95">
        <v>8</v>
      </c>
      <c r="W361" s="95">
        <v>9</v>
      </c>
      <c r="X361" s="95">
        <v>10</v>
      </c>
      <c r="Y361" s="95"/>
      <c r="Z361" s="95"/>
      <c r="AA361" s="95"/>
      <c r="AB361" s="95"/>
      <c r="AC361" s="95">
        <v>11</v>
      </c>
      <c r="AD361" s="95">
        <v>12</v>
      </c>
      <c r="AE361" s="38">
        <v>13</v>
      </c>
      <c r="AF361" s="38">
        <v>14</v>
      </c>
      <c r="AG361" s="38"/>
      <c r="AH361" s="38">
        <v>15</v>
      </c>
      <c r="AI361" s="38">
        <v>16</v>
      </c>
      <c r="AJ361" s="38">
        <v>17</v>
      </c>
      <c r="AK361" s="38">
        <v>18</v>
      </c>
      <c r="AL361" s="38">
        <v>19</v>
      </c>
      <c r="AM361" s="38">
        <v>20</v>
      </c>
      <c r="AN361" s="38"/>
    </row>
    <row r="362" spans="1:40" x14ac:dyDescent="0.3">
      <c r="D362" s="150"/>
      <c r="E362" s="146">
        <f t="shared" ref="E362:E423" si="59">IF(E13="New",1,0)</f>
        <v>0</v>
      </c>
      <c r="F362" s="96"/>
      <c r="G362" s="96"/>
      <c r="H362" s="96"/>
      <c r="I362" s="96"/>
      <c r="J362" s="96">
        <f>IF(D13=0,0,COUNTIF(D13:New,D13&amp;""))</f>
        <v>0</v>
      </c>
      <c r="K362" s="95">
        <f t="shared" ref="K362:K367" si="60">IF(AND(E362=1, J362=1),1,0)</f>
        <v>0</v>
      </c>
      <c r="L362" s="150">
        <f>IF(AND(E362=1, J362=2),1,0)</f>
        <v>0</v>
      </c>
      <c r="M362" s="95">
        <f>IF(AND(E362=1, J362=3),1,0)</f>
        <v>0</v>
      </c>
      <c r="N362" s="95">
        <f>IF(AND(E362=1, J362=4),1,0)</f>
        <v>0</v>
      </c>
      <c r="O362" s="95">
        <f>IF(AND(E362=1, J362=5),1,0)</f>
        <v>0</v>
      </c>
      <c r="P362" s="95">
        <f>IF(AND(E362=1, J362=6),1,0)</f>
        <v>0</v>
      </c>
      <c r="Q362" s="95"/>
      <c r="R362" s="95"/>
      <c r="S362" s="95"/>
      <c r="T362" s="95"/>
      <c r="U362" s="95">
        <f>IF(AND(E362=1, J362=7),1,0)</f>
        <v>0</v>
      </c>
      <c r="V362" s="95">
        <f>IF(AND(E362=1, J362=8),1,0)</f>
        <v>0</v>
      </c>
      <c r="W362" s="95">
        <f>IF(AND(E362=1, J362=9),1,0)</f>
        <v>0</v>
      </c>
      <c r="X362" s="95">
        <f>IF(AND(E362=1, J362=10),1,0)</f>
        <v>0</v>
      </c>
      <c r="Y362" s="95"/>
      <c r="Z362" s="95"/>
      <c r="AA362" s="95"/>
      <c r="AB362" s="95"/>
      <c r="AC362" s="95">
        <f>IF(AND(E362=1, J362=11),1,0)</f>
        <v>0</v>
      </c>
      <c r="AD362" s="95">
        <f>IF(AND(E362=1, J362=12),1,0)</f>
        <v>0</v>
      </c>
      <c r="AE362" s="38">
        <f>IF(AND(E362=1, J362=13),1,0)</f>
        <v>0</v>
      </c>
      <c r="AF362" s="38">
        <f>IF(AND(E362=1, J362=14),1,0)</f>
        <v>0</v>
      </c>
      <c r="AG362" s="38"/>
      <c r="AH362" s="38">
        <f>IF(AND(E362=1, J362=15),1,0)</f>
        <v>0</v>
      </c>
      <c r="AI362" s="38">
        <f>IF(AND(E362=1, J362=16),1,0)</f>
        <v>0</v>
      </c>
      <c r="AJ362" s="38">
        <f>IF(AND(E362=1, J362=17),1,0)</f>
        <v>0</v>
      </c>
      <c r="AK362" s="38">
        <f>IF(AND(E362=1, J362=18),1,0)</f>
        <v>0</v>
      </c>
      <c r="AL362" s="38">
        <f>IF(AND(E362=1, J362=19),1,0)</f>
        <v>0</v>
      </c>
      <c r="AM362" s="38">
        <f>IF(AND(E362=1, J362=20),1,0)</f>
        <v>0</v>
      </c>
      <c r="AN362" s="38"/>
    </row>
    <row r="363" spans="1:40" x14ac:dyDescent="0.3">
      <c r="D363" s="150"/>
      <c r="E363" s="146">
        <f t="shared" si="59"/>
        <v>0</v>
      </c>
      <c r="F363" s="96"/>
      <c r="G363" s="96"/>
      <c r="H363" s="96"/>
      <c r="I363" s="96"/>
      <c r="J363" s="96">
        <f>IF(D14=0,0,COUNTIF(New,D14&amp;""))</f>
        <v>0</v>
      </c>
      <c r="K363" s="95">
        <f t="shared" si="60"/>
        <v>0</v>
      </c>
      <c r="L363" s="150">
        <f>IF(AND(E363=1, J363=2),1,0)</f>
        <v>0</v>
      </c>
      <c r="M363" s="95">
        <f>IF(AND(E363=1, J363=3),1,0)</f>
        <v>0</v>
      </c>
      <c r="N363" s="95">
        <f>IF(AND(E363=1, J363=4),1,0)</f>
        <v>0</v>
      </c>
      <c r="O363" s="95">
        <f>IF(AND(E363=1, J363=5),1,0)</f>
        <v>0</v>
      </c>
      <c r="P363" s="95">
        <f>IF(AND(E363=1, J363=6),1,0)</f>
        <v>0</v>
      </c>
      <c r="Q363" s="95"/>
      <c r="R363" s="95"/>
      <c r="S363" s="95"/>
      <c r="T363" s="95"/>
      <c r="U363" s="95">
        <f>IF(AND(E363=1, J363=7),1,0)</f>
        <v>0</v>
      </c>
      <c r="V363" s="95">
        <f>IF(AND(E363=1, J363=8),1,0)</f>
        <v>0</v>
      </c>
      <c r="W363" s="95">
        <f>IF(AND(E363=1, J363=9),1,0)</f>
        <v>0</v>
      </c>
      <c r="X363" s="95">
        <f>IF(AND(E363=1, J363=10),1,0)</f>
        <v>0</v>
      </c>
      <c r="Y363" s="95"/>
      <c r="Z363" s="95"/>
      <c r="AA363" s="95"/>
      <c r="AB363" s="95"/>
      <c r="AC363" s="95">
        <f>IF(AND(E363=1, J363=11),1,0)</f>
        <v>0</v>
      </c>
      <c r="AD363" s="95">
        <f>IF(AND(E363=1, J363=12),1,0)</f>
        <v>0</v>
      </c>
      <c r="AE363" s="38">
        <f>IF(AND(E363=1, J363=13),1,0)</f>
        <v>0</v>
      </c>
      <c r="AF363" s="38">
        <f>IF(AND(E363=1, J363=14),1,0)</f>
        <v>0</v>
      </c>
      <c r="AG363" s="38"/>
      <c r="AH363" s="38">
        <f>IF(AND(E363=1, J363=15),1,0)</f>
        <v>0</v>
      </c>
      <c r="AI363" s="38">
        <f>IF(AND(E363=1, J363=16),1,0)</f>
        <v>0</v>
      </c>
      <c r="AJ363" s="38">
        <f>IF(AND(E363=1, J363=17),1,0)</f>
        <v>0</v>
      </c>
      <c r="AK363" s="38">
        <f>IF(AND(E363=1, J363=18),1,0)</f>
        <v>0</v>
      </c>
      <c r="AL363" s="38">
        <f>IF(AND(E363=1, J363=19),1,0)</f>
        <v>0</v>
      </c>
      <c r="AM363" s="38">
        <f>IF(AND(E363=1, J363=20),1,0)</f>
        <v>0</v>
      </c>
      <c r="AN363" s="38"/>
    </row>
    <row r="364" spans="1:40" x14ac:dyDescent="0.3">
      <c r="D364" s="150"/>
      <c r="E364" s="146">
        <f t="shared" si="59"/>
        <v>0</v>
      </c>
      <c r="F364" s="96"/>
      <c r="G364" s="96"/>
      <c r="H364" s="96"/>
      <c r="I364" s="96"/>
      <c r="J364" s="96">
        <f>IF(D15=0,0,COUNTIF(D15:New,D15&amp;""))</f>
        <v>0</v>
      </c>
      <c r="K364" s="95">
        <f t="shared" si="60"/>
        <v>0</v>
      </c>
      <c r="L364" s="150">
        <f t="shared" ref="L364:L473" si="61">IF(AND(E364=1, J364=2),1,0)</f>
        <v>0</v>
      </c>
      <c r="M364" s="95">
        <f t="shared" ref="M364:M473" si="62">IF(AND(E364=1, J364=3),1,0)</f>
        <v>0</v>
      </c>
      <c r="N364" s="95">
        <f t="shared" ref="N364:N473" si="63">IF(AND(E364=1, J364=4),1,0)</f>
        <v>0</v>
      </c>
      <c r="O364" s="95">
        <f t="shared" ref="O364:O473" si="64">IF(AND(E364=1, J364=5),1,0)</f>
        <v>0</v>
      </c>
      <c r="P364" s="95">
        <f t="shared" ref="P364:P473" si="65">IF(AND(E364=1, J364=6),1,0)</f>
        <v>0</v>
      </c>
      <c r="Q364" s="95"/>
      <c r="R364" s="95"/>
      <c r="S364" s="95"/>
      <c r="T364" s="95"/>
      <c r="U364" s="95">
        <f t="shared" ref="U364:U473" si="66">IF(AND(E364=1, J364=7),1,0)</f>
        <v>0</v>
      </c>
      <c r="V364" s="95">
        <f t="shared" ref="V364:V473" si="67">IF(AND(E364=1, J364=8),1,0)</f>
        <v>0</v>
      </c>
      <c r="W364" s="95">
        <f t="shared" ref="W364:W473" si="68">IF(AND(E364=1, J364=9),1,0)</f>
        <v>0</v>
      </c>
      <c r="X364" s="95">
        <f t="shared" ref="X364:X473" si="69">IF(AND(E364=1, J364=10),1,0)</f>
        <v>0</v>
      </c>
      <c r="Y364" s="95"/>
      <c r="Z364" s="95"/>
      <c r="AA364" s="95"/>
      <c r="AB364" s="95"/>
      <c r="AC364" s="95">
        <f t="shared" ref="AC364:AC473" si="70">IF(AND(E364=1, J364=11),1,0)</f>
        <v>0</v>
      </c>
      <c r="AD364" s="95">
        <f t="shared" ref="AD364:AD473" si="71">IF(AND(E364=1, J364=12),1,0)</f>
        <v>0</v>
      </c>
      <c r="AE364" s="38">
        <f t="shared" ref="AE364:AE473" si="72">IF(AND(E364=1, J364=13),1,0)</f>
        <v>0</v>
      </c>
      <c r="AF364" s="38">
        <f t="shared" ref="AF364:AF473" si="73">IF(AND(E364=1, J364=14),1,0)</f>
        <v>0</v>
      </c>
      <c r="AG364" s="38"/>
      <c r="AH364" s="38">
        <f t="shared" ref="AH364:AH473" si="74">IF(AND(E364=1, J364=15),1,0)</f>
        <v>0</v>
      </c>
      <c r="AI364" s="38">
        <f t="shared" ref="AI364:AI473" si="75">IF(AND(E364=1, J364=16),1,0)</f>
        <v>0</v>
      </c>
      <c r="AJ364" s="38">
        <f t="shared" ref="AJ364:AJ473" si="76">IF(AND(E364=1, J364=17),1,0)</f>
        <v>0</v>
      </c>
      <c r="AK364" s="38">
        <f t="shared" ref="AK364:AK473" si="77">IF(AND(E364=1, J364=18),1,0)</f>
        <v>0</v>
      </c>
      <c r="AL364" s="38">
        <f t="shared" ref="AL364:AL473" si="78">IF(AND(E364=1, J364=19),1,0)</f>
        <v>0</v>
      </c>
      <c r="AM364" s="38">
        <f t="shared" ref="AM364:AM473" si="79">IF(AND(E364=1, J364=20),1,0)</f>
        <v>0</v>
      </c>
      <c r="AN364" s="38"/>
    </row>
    <row r="365" spans="1:40" x14ac:dyDescent="0.3">
      <c r="D365" s="150"/>
      <c r="E365" s="146">
        <f t="shared" si="59"/>
        <v>0</v>
      </c>
      <c r="F365" s="96"/>
      <c r="G365" s="96"/>
      <c r="H365" s="96"/>
      <c r="I365" s="96"/>
      <c r="J365" s="96">
        <f>IF(D16=0,0,COUNTIF(New,D16&amp;""))</f>
        <v>0</v>
      </c>
      <c r="K365" s="95">
        <f t="shared" si="60"/>
        <v>0</v>
      </c>
      <c r="L365" s="150">
        <f t="shared" si="61"/>
        <v>0</v>
      </c>
      <c r="M365" s="95">
        <f t="shared" si="62"/>
        <v>0</v>
      </c>
      <c r="N365" s="95">
        <f t="shared" si="63"/>
        <v>0</v>
      </c>
      <c r="O365" s="95">
        <f t="shared" si="64"/>
        <v>0</v>
      </c>
      <c r="P365" s="95">
        <f t="shared" si="65"/>
        <v>0</v>
      </c>
      <c r="Q365" s="95"/>
      <c r="R365" s="95"/>
      <c r="S365" s="95"/>
      <c r="T365" s="95"/>
      <c r="U365" s="95">
        <f t="shared" si="66"/>
        <v>0</v>
      </c>
      <c r="V365" s="95">
        <f t="shared" si="67"/>
        <v>0</v>
      </c>
      <c r="W365" s="95">
        <f t="shared" si="68"/>
        <v>0</v>
      </c>
      <c r="X365" s="95">
        <f t="shared" si="69"/>
        <v>0</v>
      </c>
      <c r="Y365" s="95"/>
      <c r="Z365" s="95"/>
      <c r="AA365" s="95"/>
      <c r="AB365" s="95"/>
      <c r="AC365" s="95">
        <f t="shared" si="70"/>
        <v>0</v>
      </c>
      <c r="AD365" s="95">
        <f t="shared" si="71"/>
        <v>0</v>
      </c>
      <c r="AE365" s="38">
        <f t="shared" si="72"/>
        <v>0</v>
      </c>
      <c r="AF365" s="38">
        <f t="shared" si="73"/>
        <v>0</v>
      </c>
      <c r="AG365" s="38"/>
      <c r="AH365" s="38">
        <f t="shared" si="74"/>
        <v>0</v>
      </c>
      <c r="AI365" s="38">
        <f t="shared" si="75"/>
        <v>0</v>
      </c>
      <c r="AJ365" s="38">
        <f t="shared" si="76"/>
        <v>0</v>
      </c>
      <c r="AK365" s="38">
        <f t="shared" si="77"/>
        <v>0</v>
      </c>
      <c r="AL365" s="38">
        <f t="shared" si="78"/>
        <v>0</v>
      </c>
      <c r="AM365" s="38">
        <f t="shared" si="79"/>
        <v>0</v>
      </c>
      <c r="AN365" s="38"/>
    </row>
    <row r="366" spans="1:40" x14ac:dyDescent="0.3">
      <c r="D366" s="150"/>
      <c r="E366" s="146">
        <f t="shared" si="59"/>
        <v>0</v>
      </c>
      <c r="F366" s="96"/>
      <c r="G366" s="96"/>
      <c r="H366" s="96"/>
      <c r="I366" s="96"/>
      <c r="J366" s="96">
        <f>IF(D17=0,0,COUNTIF(D17:New,D17&amp;""))</f>
        <v>0</v>
      </c>
      <c r="K366" s="95">
        <f t="shared" si="60"/>
        <v>0</v>
      </c>
      <c r="L366" s="150">
        <f t="shared" si="61"/>
        <v>0</v>
      </c>
      <c r="M366" s="95">
        <f t="shared" si="62"/>
        <v>0</v>
      </c>
      <c r="N366" s="95">
        <f t="shared" si="63"/>
        <v>0</v>
      </c>
      <c r="O366" s="95">
        <f t="shared" si="64"/>
        <v>0</v>
      </c>
      <c r="P366" s="95">
        <f t="shared" si="65"/>
        <v>0</v>
      </c>
      <c r="Q366" s="95"/>
      <c r="R366" s="95"/>
      <c r="S366" s="95"/>
      <c r="T366" s="95"/>
      <c r="U366" s="95">
        <f t="shared" si="66"/>
        <v>0</v>
      </c>
      <c r="V366" s="95">
        <f t="shared" si="67"/>
        <v>0</v>
      </c>
      <c r="W366" s="95">
        <f t="shared" si="68"/>
        <v>0</v>
      </c>
      <c r="X366" s="95">
        <f t="shared" si="69"/>
        <v>0</v>
      </c>
      <c r="Y366" s="95"/>
      <c r="Z366" s="95"/>
      <c r="AA366" s="95"/>
      <c r="AB366" s="95"/>
      <c r="AC366" s="95">
        <f t="shared" si="70"/>
        <v>0</v>
      </c>
      <c r="AD366" s="95">
        <f t="shared" si="71"/>
        <v>0</v>
      </c>
      <c r="AE366" s="38">
        <f t="shared" si="72"/>
        <v>0</v>
      </c>
      <c r="AF366" s="38">
        <f t="shared" si="73"/>
        <v>0</v>
      </c>
      <c r="AG366" s="38"/>
      <c r="AH366" s="38">
        <f t="shared" si="74"/>
        <v>0</v>
      </c>
      <c r="AI366" s="38">
        <f t="shared" si="75"/>
        <v>0</v>
      </c>
      <c r="AJ366" s="38">
        <f t="shared" si="76"/>
        <v>0</v>
      </c>
      <c r="AK366" s="38">
        <f t="shared" si="77"/>
        <v>0</v>
      </c>
      <c r="AL366" s="38">
        <f t="shared" si="78"/>
        <v>0</v>
      </c>
      <c r="AM366" s="38">
        <f t="shared" si="79"/>
        <v>0</v>
      </c>
      <c r="AN366" s="38"/>
    </row>
    <row r="367" spans="1:40" x14ac:dyDescent="0.3">
      <c r="D367" s="150"/>
      <c r="E367" s="146">
        <f t="shared" si="59"/>
        <v>0</v>
      </c>
      <c r="F367" s="96"/>
      <c r="G367" s="96"/>
      <c r="H367" s="96"/>
      <c r="I367" s="96"/>
      <c r="J367" s="96">
        <f>IF(D18=0,0,COUNTIF(New,D18&amp;""))</f>
        <v>0</v>
      </c>
      <c r="K367" s="95">
        <f t="shared" si="60"/>
        <v>0</v>
      </c>
      <c r="L367" s="150">
        <f t="shared" si="61"/>
        <v>0</v>
      </c>
      <c r="M367" s="95">
        <f t="shared" si="62"/>
        <v>0</v>
      </c>
      <c r="N367" s="95">
        <f t="shared" si="63"/>
        <v>0</v>
      </c>
      <c r="O367" s="95">
        <f t="shared" si="64"/>
        <v>0</v>
      </c>
      <c r="P367" s="95">
        <f t="shared" si="65"/>
        <v>0</v>
      </c>
      <c r="Q367" s="95"/>
      <c r="R367" s="95"/>
      <c r="S367" s="95"/>
      <c r="T367" s="95"/>
      <c r="U367" s="95">
        <f t="shared" si="66"/>
        <v>0</v>
      </c>
      <c r="V367" s="95">
        <f t="shared" si="67"/>
        <v>0</v>
      </c>
      <c r="W367" s="95">
        <f t="shared" si="68"/>
        <v>0</v>
      </c>
      <c r="X367" s="95">
        <f t="shared" si="69"/>
        <v>0</v>
      </c>
      <c r="Y367" s="95"/>
      <c r="Z367" s="95"/>
      <c r="AA367" s="95"/>
      <c r="AB367" s="95"/>
      <c r="AC367" s="95">
        <f t="shared" si="70"/>
        <v>0</v>
      </c>
      <c r="AD367" s="95">
        <f t="shared" si="71"/>
        <v>0</v>
      </c>
      <c r="AE367" s="38">
        <f t="shared" si="72"/>
        <v>0</v>
      </c>
      <c r="AF367" s="38">
        <f t="shared" si="73"/>
        <v>0</v>
      </c>
      <c r="AG367" s="38"/>
      <c r="AH367" s="38">
        <f t="shared" si="74"/>
        <v>0</v>
      </c>
      <c r="AI367" s="38">
        <f t="shared" si="75"/>
        <v>0</v>
      </c>
      <c r="AJ367" s="38">
        <f t="shared" si="76"/>
        <v>0</v>
      </c>
      <c r="AK367" s="38">
        <f t="shared" si="77"/>
        <v>0</v>
      </c>
      <c r="AL367" s="38">
        <f t="shared" si="78"/>
        <v>0</v>
      </c>
      <c r="AM367" s="38">
        <f t="shared" si="79"/>
        <v>0</v>
      </c>
      <c r="AN367" s="38"/>
    </row>
    <row r="368" spans="1:40" x14ac:dyDescent="0.3">
      <c r="D368" s="150"/>
      <c r="E368" s="146">
        <f t="shared" si="59"/>
        <v>0</v>
      </c>
      <c r="F368" s="96"/>
      <c r="G368" s="96"/>
      <c r="H368" s="96"/>
      <c r="I368" s="96"/>
      <c r="J368" s="96">
        <f>IF(D19=0,0,COUNTIF(D19:New,D19&amp;""))</f>
        <v>0</v>
      </c>
      <c r="K368" s="95">
        <f t="shared" ref="K368:K477" si="80">IF(AND(E368=1, J368=1),1,0)</f>
        <v>0</v>
      </c>
      <c r="L368" s="150">
        <f t="shared" si="61"/>
        <v>0</v>
      </c>
      <c r="M368" s="95">
        <f t="shared" si="62"/>
        <v>0</v>
      </c>
      <c r="N368" s="95">
        <f t="shared" si="63"/>
        <v>0</v>
      </c>
      <c r="O368" s="95">
        <f t="shared" si="64"/>
        <v>0</v>
      </c>
      <c r="P368" s="95">
        <f t="shared" si="65"/>
        <v>0</v>
      </c>
      <c r="Q368" s="95"/>
      <c r="R368" s="95"/>
      <c r="S368" s="95"/>
      <c r="T368" s="95"/>
      <c r="U368" s="95">
        <f t="shared" si="66"/>
        <v>0</v>
      </c>
      <c r="V368" s="95">
        <f t="shared" si="67"/>
        <v>0</v>
      </c>
      <c r="W368" s="95">
        <f t="shared" si="68"/>
        <v>0</v>
      </c>
      <c r="X368" s="95">
        <f t="shared" si="69"/>
        <v>0</v>
      </c>
      <c r="Y368" s="95"/>
      <c r="Z368" s="95"/>
      <c r="AA368" s="95"/>
      <c r="AB368" s="95"/>
      <c r="AC368" s="95">
        <f t="shared" si="70"/>
        <v>0</v>
      </c>
      <c r="AD368" s="95">
        <f t="shared" si="71"/>
        <v>0</v>
      </c>
      <c r="AE368" s="38">
        <f t="shared" si="72"/>
        <v>0</v>
      </c>
      <c r="AF368" s="38">
        <f t="shared" si="73"/>
        <v>0</v>
      </c>
      <c r="AG368" s="38"/>
      <c r="AH368" s="38">
        <f t="shared" si="74"/>
        <v>0</v>
      </c>
      <c r="AI368" s="38">
        <f t="shared" si="75"/>
        <v>0</v>
      </c>
      <c r="AJ368" s="38">
        <f t="shared" si="76"/>
        <v>0</v>
      </c>
      <c r="AK368" s="38">
        <f t="shared" si="77"/>
        <v>0</v>
      </c>
      <c r="AL368" s="38">
        <f t="shared" si="78"/>
        <v>0</v>
      </c>
      <c r="AM368" s="38">
        <f t="shared" si="79"/>
        <v>0</v>
      </c>
      <c r="AN368" s="38"/>
    </row>
    <row r="369" spans="4:40" x14ac:dyDescent="0.3">
      <c r="D369" s="150"/>
      <c r="E369" s="146">
        <f t="shared" si="59"/>
        <v>0</v>
      </c>
      <c r="F369" s="96"/>
      <c r="G369" s="96"/>
      <c r="H369" s="96"/>
      <c r="I369" s="96"/>
      <c r="J369" s="96">
        <f>IF(D20=0,0,COUNTIF(New,D20&amp;""))</f>
        <v>0</v>
      </c>
      <c r="K369" s="95">
        <f t="shared" si="80"/>
        <v>0</v>
      </c>
      <c r="L369" s="150">
        <f t="shared" si="61"/>
        <v>0</v>
      </c>
      <c r="M369" s="95">
        <f t="shared" si="62"/>
        <v>0</v>
      </c>
      <c r="N369" s="95">
        <f t="shared" si="63"/>
        <v>0</v>
      </c>
      <c r="O369" s="95">
        <f t="shared" si="64"/>
        <v>0</v>
      </c>
      <c r="P369" s="95">
        <f t="shared" si="65"/>
        <v>0</v>
      </c>
      <c r="Q369" s="95"/>
      <c r="R369" s="95"/>
      <c r="S369" s="95"/>
      <c r="T369" s="95"/>
      <c r="U369" s="95">
        <f t="shared" si="66"/>
        <v>0</v>
      </c>
      <c r="V369" s="95">
        <f t="shared" si="67"/>
        <v>0</v>
      </c>
      <c r="W369" s="95">
        <f t="shared" si="68"/>
        <v>0</v>
      </c>
      <c r="X369" s="95">
        <f t="shared" si="69"/>
        <v>0</v>
      </c>
      <c r="Y369" s="95"/>
      <c r="Z369" s="95"/>
      <c r="AA369" s="95"/>
      <c r="AB369" s="95"/>
      <c r="AC369" s="95">
        <f t="shared" si="70"/>
        <v>0</v>
      </c>
      <c r="AD369" s="95">
        <f t="shared" si="71"/>
        <v>0</v>
      </c>
      <c r="AE369" s="38">
        <f t="shared" si="72"/>
        <v>0</v>
      </c>
      <c r="AF369" s="38">
        <f t="shared" si="73"/>
        <v>0</v>
      </c>
      <c r="AG369" s="38"/>
      <c r="AH369" s="38">
        <f t="shared" si="74"/>
        <v>0</v>
      </c>
      <c r="AI369" s="38">
        <f t="shared" si="75"/>
        <v>0</v>
      </c>
      <c r="AJ369" s="38">
        <f t="shared" si="76"/>
        <v>0</v>
      </c>
      <c r="AK369" s="38">
        <f t="shared" si="77"/>
        <v>0</v>
      </c>
      <c r="AL369" s="38">
        <f t="shared" si="78"/>
        <v>0</v>
      </c>
      <c r="AM369" s="38">
        <f t="shared" si="79"/>
        <v>0</v>
      </c>
      <c r="AN369" s="38"/>
    </row>
    <row r="370" spans="4:40" x14ac:dyDescent="0.3">
      <c r="D370" s="150"/>
      <c r="E370" s="146">
        <f t="shared" si="59"/>
        <v>0</v>
      </c>
      <c r="F370" s="96"/>
      <c r="G370" s="96"/>
      <c r="H370" s="96"/>
      <c r="I370" s="96"/>
      <c r="J370" s="96">
        <f>IF(D21=0,0,COUNTIF(D21:New,D21&amp;""))</f>
        <v>0</v>
      </c>
      <c r="K370" s="95">
        <f t="shared" si="80"/>
        <v>0</v>
      </c>
      <c r="L370" s="150">
        <f t="shared" si="61"/>
        <v>0</v>
      </c>
      <c r="M370" s="95">
        <f t="shared" si="62"/>
        <v>0</v>
      </c>
      <c r="N370" s="95">
        <f t="shared" si="63"/>
        <v>0</v>
      </c>
      <c r="O370" s="95">
        <f t="shared" si="64"/>
        <v>0</v>
      </c>
      <c r="P370" s="95">
        <f t="shared" si="65"/>
        <v>0</v>
      </c>
      <c r="Q370" s="95"/>
      <c r="R370" s="95"/>
      <c r="S370" s="95"/>
      <c r="T370" s="95"/>
      <c r="U370" s="95">
        <f t="shared" si="66"/>
        <v>0</v>
      </c>
      <c r="V370" s="95">
        <f t="shared" si="67"/>
        <v>0</v>
      </c>
      <c r="W370" s="95">
        <f t="shared" si="68"/>
        <v>0</v>
      </c>
      <c r="X370" s="95">
        <f t="shared" si="69"/>
        <v>0</v>
      </c>
      <c r="Y370" s="95"/>
      <c r="Z370" s="95"/>
      <c r="AA370" s="95"/>
      <c r="AB370" s="95"/>
      <c r="AC370" s="95">
        <f t="shared" si="70"/>
        <v>0</v>
      </c>
      <c r="AD370" s="95">
        <f t="shared" si="71"/>
        <v>0</v>
      </c>
      <c r="AE370" s="38">
        <f t="shared" si="72"/>
        <v>0</v>
      </c>
      <c r="AF370" s="38">
        <f t="shared" si="73"/>
        <v>0</v>
      </c>
      <c r="AG370" s="38"/>
      <c r="AH370" s="38">
        <f t="shared" si="74"/>
        <v>0</v>
      </c>
      <c r="AI370" s="38">
        <f t="shared" si="75"/>
        <v>0</v>
      </c>
      <c r="AJ370" s="38">
        <f t="shared" si="76"/>
        <v>0</v>
      </c>
      <c r="AK370" s="38">
        <f t="shared" si="77"/>
        <v>0</v>
      </c>
      <c r="AL370" s="38">
        <f t="shared" si="78"/>
        <v>0</v>
      </c>
      <c r="AM370" s="38">
        <f t="shared" si="79"/>
        <v>0</v>
      </c>
      <c r="AN370" s="38"/>
    </row>
    <row r="371" spans="4:40" x14ac:dyDescent="0.3">
      <c r="D371" s="150"/>
      <c r="E371" s="146">
        <f t="shared" si="59"/>
        <v>0</v>
      </c>
      <c r="F371" s="96"/>
      <c r="G371" s="96"/>
      <c r="H371" s="96"/>
      <c r="I371" s="96"/>
      <c r="J371" s="96">
        <f>IF(D22=0,0,COUNTIF(New,D22&amp;""))</f>
        <v>0</v>
      </c>
      <c r="K371" s="95">
        <f t="shared" si="80"/>
        <v>0</v>
      </c>
      <c r="L371" s="150">
        <f t="shared" si="61"/>
        <v>0</v>
      </c>
      <c r="M371" s="95">
        <f t="shared" si="62"/>
        <v>0</v>
      </c>
      <c r="N371" s="95">
        <f t="shared" si="63"/>
        <v>0</v>
      </c>
      <c r="O371" s="95">
        <f t="shared" si="64"/>
        <v>0</v>
      </c>
      <c r="P371" s="95">
        <f t="shared" si="65"/>
        <v>0</v>
      </c>
      <c r="Q371" s="95"/>
      <c r="R371" s="95"/>
      <c r="S371" s="95"/>
      <c r="T371" s="95"/>
      <c r="U371" s="95">
        <f t="shared" si="66"/>
        <v>0</v>
      </c>
      <c r="V371" s="95">
        <f t="shared" si="67"/>
        <v>0</v>
      </c>
      <c r="W371" s="95">
        <f t="shared" si="68"/>
        <v>0</v>
      </c>
      <c r="X371" s="95">
        <f t="shared" si="69"/>
        <v>0</v>
      </c>
      <c r="Y371" s="95"/>
      <c r="Z371" s="95"/>
      <c r="AA371" s="95"/>
      <c r="AB371" s="95"/>
      <c r="AC371" s="95">
        <f t="shared" si="70"/>
        <v>0</v>
      </c>
      <c r="AD371" s="95">
        <f t="shared" si="71"/>
        <v>0</v>
      </c>
      <c r="AE371" s="38">
        <f t="shared" si="72"/>
        <v>0</v>
      </c>
      <c r="AF371" s="38">
        <f t="shared" si="73"/>
        <v>0</v>
      </c>
      <c r="AG371" s="38"/>
      <c r="AH371" s="38">
        <f t="shared" si="74"/>
        <v>0</v>
      </c>
      <c r="AI371" s="38">
        <f t="shared" si="75"/>
        <v>0</v>
      </c>
      <c r="AJ371" s="38">
        <f t="shared" si="76"/>
        <v>0</v>
      </c>
      <c r="AK371" s="38">
        <f t="shared" si="77"/>
        <v>0</v>
      </c>
      <c r="AL371" s="38">
        <f t="shared" si="78"/>
        <v>0</v>
      </c>
      <c r="AM371" s="38">
        <f t="shared" si="79"/>
        <v>0</v>
      </c>
      <c r="AN371" s="38"/>
    </row>
    <row r="372" spans="4:40" x14ac:dyDescent="0.3">
      <c r="D372" s="150"/>
      <c r="E372" s="146">
        <f t="shared" si="59"/>
        <v>0</v>
      </c>
      <c r="F372" s="96"/>
      <c r="G372" s="96"/>
      <c r="H372" s="96"/>
      <c r="I372" s="96"/>
      <c r="J372" s="96">
        <f>IF(D23=0,0,COUNTIF(D23:New,D23&amp;""))</f>
        <v>0</v>
      </c>
      <c r="K372" s="95">
        <f t="shared" si="80"/>
        <v>0</v>
      </c>
      <c r="L372" s="150">
        <f t="shared" si="61"/>
        <v>0</v>
      </c>
      <c r="M372" s="95">
        <f t="shared" si="62"/>
        <v>0</v>
      </c>
      <c r="N372" s="95">
        <f t="shared" si="63"/>
        <v>0</v>
      </c>
      <c r="O372" s="95">
        <f t="shared" si="64"/>
        <v>0</v>
      </c>
      <c r="P372" s="95">
        <f t="shared" si="65"/>
        <v>0</v>
      </c>
      <c r="Q372" s="95"/>
      <c r="R372" s="95"/>
      <c r="S372" s="95"/>
      <c r="T372" s="95"/>
      <c r="U372" s="95">
        <f t="shared" si="66"/>
        <v>0</v>
      </c>
      <c r="V372" s="95">
        <f t="shared" si="67"/>
        <v>0</v>
      </c>
      <c r="W372" s="95">
        <f t="shared" si="68"/>
        <v>0</v>
      </c>
      <c r="X372" s="95">
        <f t="shared" si="69"/>
        <v>0</v>
      </c>
      <c r="Y372" s="95"/>
      <c r="Z372" s="95"/>
      <c r="AA372" s="95"/>
      <c r="AB372" s="95"/>
      <c r="AC372" s="95">
        <f t="shared" si="70"/>
        <v>0</v>
      </c>
      <c r="AD372" s="95">
        <f t="shared" si="71"/>
        <v>0</v>
      </c>
      <c r="AE372" s="38">
        <f t="shared" si="72"/>
        <v>0</v>
      </c>
      <c r="AF372" s="38">
        <f t="shared" si="73"/>
        <v>0</v>
      </c>
      <c r="AG372" s="38"/>
      <c r="AH372" s="38">
        <f t="shared" si="74"/>
        <v>0</v>
      </c>
      <c r="AI372" s="38">
        <f t="shared" si="75"/>
        <v>0</v>
      </c>
      <c r="AJ372" s="38">
        <f t="shared" si="76"/>
        <v>0</v>
      </c>
      <c r="AK372" s="38">
        <f t="shared" si="77"/>
        <v>0</v>
      </c>
      <c r="AL372" s="38">
        <f t="shared" si="78"/>
        <v>0</v>
      </c>
      <c r="AM372" s="38">
        <f t="shared" si="79"/>
        <v>0</v>
      </c>
      <c r="AN372" s="38"/>
    </row>
    <row r="373" spans="4:40" x14ac:dyDescent="0.3">
      <c r="D373" s="150"/>
      <c r="E373" s="146">
        <f t="shared" si="59"/>
        <v>0</v>
      </c>
      <c r="F373" s="96"/>
      <c r="G373" s="96"/>
      <c r="H373" s="96"/>
      <c r="I373" s="96"/>
      <c r="J373" s="96">
        <f>IF(D24=0,0,COUNTIF(New,D24&amp;""))</f>
        <v>0</v>
      </c>
      <c r="K373" s="95">
        <f t="shared" si="80"/>
        <v>0</v>
      </c>
      <c r="L373" s="150">
        <f t="shared" si="61"/>
        <v>0</v>
      </c>
      <c r="M373" s="95">
        <f t="shared" si="62"/>
        <v>0</v>
      </c>
      <c r="N373" s="95">
        <f t="shared" si="63"/>
        <v>0</v>
      </c>
      <c r="O373" s="95">
        <f t="shared" si="64"/>
        <v>0</v>
      </c>
      <c r="P373" s="95">
        <f t="shared" si="65"/>
        <v>0</v>
      </c>
      <c r="Q373" s="95"/>
      <c r="R373" s="95"/>
      <c r="S373" s="95"/>
      <c r="T373" s="95"/>
      <c r="U373" s="95">
        <f t="shared" si="66"/>
        <v>0</v>
      </c>
      <c r="V373" s="95">
        <f t="shared" si="67"/>
        <v>0</v>
      </c>
      <c r="W373" s="95">
        <f t="shared" si="68"/>
        <v>0</v>
      </c>
      <c r="X373" s="95">
        <f t="shared" si="69"/>
        <v>0</v>
      </c>
      <c r="Y373" s="95"/>
      <c r="Z373" s="95"/>
      <c r="AA373" s="95"/>
      <c r="AB373" s="95"/>
      <c r="AC373" s="95">
        <f t="shared" si="70"/>
        <v>0</v>
      </c>
      <c r="AD373" s="95">
        <f t="shared" si="71"/>
        <v>0</v>
      </c>
      <c r="AE373" s="38">
        <f t="shared" si="72"/>
        <v>0</v>
      </c>
      <c r="AF373" s="38">
        <f t="shared" si="73"/>
        <v>0</v>
      </c>
      <c r="AG373" s="38"/>
      <c r="AH373" s="38">
        <f t="shared" si="74"/>
        <v>0</v>
      </c>
      <c r="AI373" s="38">
        <f t="shared" si="75"/>
        <v>0</v>
      </c>
      <c r="AJ373" s="38">
        <f t="shared" si="76"/>
        <v>0</v>
      </c>
      <c r="AK373" s="38">
        <f t="shared" si="77"/>
        <v>0</v>
      </c>
      <c r="AL373" s="38">
        <f t="shared" si="78"/>
        <v>0</v>
      </c>
      <c r="AM373" s="38">
        <f t="shared" si="79"/>
        <v>0</v>
      </c>
      <c r="AN373" s="38"/>
    </row>
    <row r="374" spans="4:40" x14ac:dyDescent="0.3">
      <c r="D374" s="150"/>
      <c r="E374" s="146">
        <f t="shared" si="59"/>
        <v>0</v>
      </c>
      <c r="F374" s="96"/>
      <c r="G374" s="96"/>
      <c r="H374" s="96"/>
      <c r="I374" s="96"/>
      <c r="J374" s="96">
        <f>IF(D25=0,0,COUNTIF(D25:New,D25&amp;""))</f>
        <v>0</v>
      </c>
      <c r="K374" s="95">
        <f t="shared" si="80"/>
        <v>0</v>
      </c>
      <c r="L374" s="150">
        <f t="shared" si="61"/>
        <v>0</v>
      </c>
      <c r="M374" s="95">
        <f t="shared" si="62"/>
        <v>0</v>
      </c>
      <c r="N374" s="95">
        <f t="shared" si="63"/>
        <v>0</v>
      </c>
      <c r="O374" s="95">
        <f t="shared" si="64"/>
        <v>0</v>
      </c>
      <c r="P374" s="95">
        <f t="shared" si="65"/>
        <v>0</v>
      </c>
      <c r="Q374" s="95"/>
      <c r="R374" s="95"/>
      <c r="S374" s="95"/>
      <c r="T374" s="95"/>
      <c r="U374" s="95">
        <f t="shared" si="66"/>
        <v>0</v>
      </c>
      <c r="V374" s="95">
        <f t="shared" si="67"/>
        <v>0</v>
      </c>
      <c r="W374" s="95">
        <f t="shared" si="68"/>
        <v>0</v>
      </c>
      <c r="X374" s="95">
        <f t="shared" si="69"/>
        <v>0</v>
      </c>
      <c r="Y374" s="95"/>
      <c r="Z374" s="95"/>
      <c r="AA374" s="95"/>
      <c r="AB374" s="95"/>
      <c r="AC374" s="95">
        <f t="shared" si="70"/>
        <v>0</v>
      </c>
      <c r="AD374" s="95">
        <f t="shared" si="71"/>
        <v>0</v>
      </c>
      <c r="AE374" s="38">
        <f t="shared" si="72"/>
        <v>0</v>
      </c>
      <c r="AF374" s="38">
        <f t="shared" si="73"/>
        <v>0</v>
      </c>
      <c r="AG374" s="38"/>
      <c r="AH374" s="38">
        <f t="shared" si="74"/>
        <v>0</v>
      </c>
      <c r="AI374" s="38">
        <f t="shared" si="75"/>
        <v>0</v>
      </c>
      <c r="AJ374" s="38">
        <f t="shared" si="76"/>
        <v>0</v>
      </c>
      <c r="AK374" s="38">
        <f t="shared" si="77"/>
        <v>0</v>
      </c>
      <c r="AL374" s="38">
        <f t="shared" si="78"/>
        <v>0</v>
      </c>
      <c r="AM374" s="38">
        <f t="shared" si="79"/>
        <v>0</v>
      </c>
      <c r="AN374" s="38"/>
    </row>
    <row r="375" spans="4:40" x14ac:dyDescent="0.3">
      <c r="D375" s="150"/>
      <c r="E375" s="146">
        <f t="shared" si="59"/>
        <v>0</v>
      </c>
      <c r="F375" s="96"/>
      <c r="G375" s="96"/>
      <c r="H375" s="96"/>
      <c r="I375" s="96"/>
      <c r="J375" s="96">
        <f>IF(D26=0,0,COUNTIF(New,D26&amp;""))</f>
        <v>0</v>
      </c>
      <c r="K375" s="95">
        <f t="shared" si="80"/>
        <v>0</v>
      </c>
      <c r="L375" s="150">
        <f t="shared" si="61"/>
        <v>0</v>
      </c>
      <c r="M375" s="95">
        <f t="shared" si="62"/>
        <v>0</v>
      </c>
      <c r="N375" s="95">
        <f t="shared" si="63"/>
        <v>0</v>
      </c>
      <c r="O375" s="95">
        <f t="shared" si="64"/>
        <v>0</v>
      </c>
      <c r="P375" s="95">
        <f t="shared" si="65"/>
        <v>0</v>
      </c>
      <c r="Q375" s="95"/>
      <c r="R375" s="95"/>
      <c r="S375" s="95"/>
      <c r="T375" s="95"/>
      <c r="U375" s="95">
        <f t="shared" si="66"/>
        <v>0</v>
      </c>
      <c r="V375" s="95">
        <f t="shared" si="67"/>
        <v>0</v>
      </c>
      <c r="W375" s="95">
        <f t="shared" si="68"/>
        <v>0</v>
      </c>
      <c r="X375" s="95">
        <f t="shared" si="69"/>
        <v>0</v>
      </c>
      <c r="Y375" s="95"/>
      <c r="Z375" s="95"/>
      <c r="AA375" s="95"/>
      <c r="AB375" s="95"/>
      <c r="AC375" s="95">
        <f t="shared" si="70"/>
        <v>0</v>
      </c>
      <c r="AD375" s="95">
        <f t="shared" si="71"/>
        <v>0</v>
      </c>
      <c r="AE375" s="38">
        <f t="shared" si="72"/>
        <v>0</v>
      </c>
      <c r="AF375" s="38">
        <f t="shared" si="73"/>
        <v>0</v>
      </c>
      <c r="AG375" s="38"/>
      <c r="AH375" s="38">
        <f t="shared" si="74"/>
        <v>0</v>
      </c>
      <c r="AI375" s="38">
        <f t="shared" si="75"/>
        <v>0</v>
      </c>
      <c r="AJ375" s="38">
        <f t="shared" si="76"/>
        <v>0</v>
      </c>
      <c r="AK375" s="38">
        <f t="shared" si="77"/>
        <v>0</v>
      </c>
      <c r="AL375" s="38">
        <f t="shared" si="78"/>
        <v>0</v>
      </c>
      <c r="AM375" s="38">
        <f t="shared" si="79"/>
        <v>0</v>
      </c>
      <c r="AN375" s="38"/>
    </row>
    <row r="376" spans="4:40" x14ac:dyDescent="0.3">
      <c r="D376" s="150"/>
      <c r="E376" s="146">
        <f t="shared" si="59"/>
        <v>0</v>
      </c>
      <c r="F376" s="96"/>
      <c r="G376" s="96"/>
      <c r="H376" s="96"/>
      <c r="I376" s="96"/>
      <c r="J376" s="96">
        <f>IF(D27=0,0,COUNTIF(D27:New,D27&amp;""))</f>
        <v>0</v>
      </c>
      <c r="K376" s="95">
        <f t="shared" si="80"/>
        <v>0</v>
      </c>
      <c r="L376" s="150">
        <f t="shared" si="61"/>
        <v>0</v>
      </c>
      <c r="M376" s="95">
        <f t="shared" si="62"/>
        <v>0</v>
      </c>
      <c r="N376" s="95">
        <f t="shared" si="63"/>
        <v>0</v>
      </c>
      <c r="O376" s="95">
        <f t="shared" si="64"/>
        <v>0</v>
      </c>
      <c r="P376" s="95">
        <f t="shared" si="65"/>
        <v>0</v>
      </c>
      <c r="Q376" s="95"/>
      <c r="R376" s="95"/>
      <c r="S376" s="95"/>
      <c r="T376" s="95"/>
      <c r="U376" s="95">
        <f t="shared" si="66"/>
        <v>0</v>
      </c>
      <c r="V376" s="95">
        <f t="shared" si="67"/>
        <v>0</v>
      </c>
      <c r="W376" s="95">
        <f t="shared" si="68"/>
        <v>0</v>
      </c>
      <c r="X376" s="95">
        <f t="shared" si="69"/>
        <v>0</v>
      </c>
      <c r="Y376" s="95"/>
      <c r="Z376" s="95"/>
      <c r="AA376" s="95"/>
      <c r="AB376" s="95"/>
      <c r="AC376" s="95">
        <f t="shared" si="70"/>
        <v>0</v>
      </c>
      <c r="AD376" s="95">
        <f t="shared" si="71"/>
        <v>0</v>
      </c>
      <c r="AE376" s="38">
        <f t="shared" si="72"/>
        <v>0</v>
      </c>
      <c r="AF376" s="38">
        <f t="shared" si="73"/>
        <v>0</v>
      </c>
      <c r="AG376" s="38"/>
      <c r="AH376" s="38">
        <f t="shared" si="74"/>
        <v>0</v>
      </c>
      <c r="AI376" s="38">
        <f t="shared" si="75"/>
        <v>0</v>
      </c>
      <c r="AJ376" s="38">
        <f t="shared" si="76"/>
        <v>0</v>
      </c>
      <c r="AK376" s="38">
        <f t="shared" si="77"/>
        <v>0</v>
      </c>
      <c r="AL376" s="38">
        <f t="shared" si="78"/>
        <v>0</v>
      </c>
      <c r="AM376" s="38">
        <f t="shared" si="79"/>
        <v>0</v>
      </c>
      <c r="AN376" s="38"/>
    </row>
    <row r="377" spans="4:40" x14ac:dyDescent="0.3">
      <c r="D377" s="150"/>
      <c r="E377" s="146">
        <f t="shared" si="59"/>
        <v>0</v>
      </c>
      <c r="F377" s="96"/>
      <c r="G377" s="96"/>
      <c r="H377" s="96"/>
      <c r="I377" s="96"/>
      <c r="J377" s="96">
        <f>IF(D28=0,0,COUNTIF(New,D28&amp;""))</f>
        <v>0</v>
      </c>
      <c r="K377" s="95">
        <f t="shared" si="80"/>
        <v>0</v>
      </c>
      <c r="L377" s="150">
        <f t="shared" si="61"/>
        <v>0</v>
      </c>
      <c r="M377" s="95">
        <f t="shared" si="62"/>
        <v>0</v>
      </c>
      <c r="N377" s="95">
        <f t="shared" si="63"/>
        <v>0</v>
      </c>
      <c r="O377" s="95">
        <f t="shared" si="64"/>
        <v>0</v>
      </c>
      <c r="P377" s="95">
        <f t="shared" si="65"/>
        <v>0</v>
      </c>
      <c r="Q377" s="95"/>
      <c r="R377" s="95"/>
      <c r="S377" s="95"/>
      <c r="T377" s="95"/>
      <c r="U377" s="95">
        <f t="shared" si="66"/>
        <v>0</v>
      </c>
      <c r="V377" s="95">
        <f t="shared" si="67"/>
        <v>0</v>
      </c>
      <c r="W377" s="95">
        <f t="shared" si="68"/>
        <v>0</v>
      </c>
      <c r="X377" s="95">
        <f t="shared" si="69"/>
        <v>0</v>
      </c>
      <c r="Y377" s="95"/>
      <c r="Z377" s="95"/>
      <c r="AA377" s="95"/>
      <c r="AB377" s="95"/>
      <c r="AC377" s="95">
        <f t="shared" si="70"/>
        <v>0</v>
      </c>
      <c r="AD377" s="95">
        <f t="shared" si="71"/>
        <v>0</v>
      </c>
      <c r="AE377" s="38">
        <f t="shared" si="72"/>
        <v>0</v>
      </c>
      <c r="AF377" s="38">
        <f t="shared" si="73"/>
        <v>0</v>
      </c>
      <c r="AG377" s="38"/>
      <c r="AH377" s="38">
        <f t="shared" si="74"/>
        <v>0</v>
      </c>
      <c r="AI377" s="38">
        <f t="shared" si="75"/>
        <v>0</v>
      </c>
      <c r="AJ377" s="38">
        <f t="shared" si="76"/>
        <v>0</v>
      </c>
      <c r="AK377" s="38">
        <f t="shared" si="77"/>
        <v>0</v>
      </c>
      <c r="AL377" s="38">
        <f t="shared" si="78"/>
        <v>0</v>
      </c>
      <c r="AM377" s="38">
        <f t="shared" si="79"/>
        <v>0</v>
      </c>
      <c r="AN377" s="38"/>
    </row>
    <row r="378" spans="4:40" x14ac:dyDescent="0.3">
      <c r="D378" s="150"/>
      <c r="E378" s="146">
        <f t="shared" si="59"/>
        <v>0</v>
      </c>
      <c r="F378" s="96"/>
      <c r="G378" s="96"/>
      <c r="H378" s="96"/>
      <c r="I378" s="96"/>
      <c r="J378" s="96">
        <f>IF(D29=0,0,COUNTIF(New,D29&amp;""))</f>
        <v>0</v>
      </c>
      <c r="K378" s="95">
        <f t="shared" ref="K378:K423" si="81">IF(AND(E378=1, J378=1),1,0)</f>
        <v>0</v>
      </c>
      <c r="L378" s="150">
        <f t="shared" ref="L378:L423" si="82">IF(AND(E378=1, J378=2),1,0)</f>
        <v>0</v>
      </c>
      <c r="M378" s="95">
        <f t="shared" ref="M378:M423" si="83">IF(AND(E378=1, J378=3),1,0)</f>
        <v>0</v>
      </c>
      <c r="N378" s="95">
        <f t="shared" ref="N378:N423" si="84">IF(AND(E378=1, J378=4),1,0)</f>
        <v>0</v>
      </c>
      <c r="O378" s="95">
        <f t="shared" ref="O378:O423" si="85">IF(AND(E378=1, J378=5),1,0)</f>
        <v>0</v>
      </c>
      <c r="P378" s="95">
        <f t="shared" ref="P378:P423" si="86">IF(AND(E378=1, J378=6),1,0)</f>
        <v>0</v>
      </c>
      <c r="Q378" s="95"/>
      <c r="R378" s="95"/>
      <c r="S378" s="95"/>
      <c r="T378" s="95"/>
      <c r="U378" s="95">
        <f t="shared" ref="U378:U423" si="87">IF(AND(E378=1, J378=7),1,0)</f>
        <v>0</v>
      </c>
      <c r="V378" s="95">
        <f t="shared" ref="V378:V423" si="88">IF(AND(E378=1, J378=8),1,0)</f>
        <v>0</v>
      </c>
      <c r="W378" s="95">
        <f t="shared" ref="W378:W423" si="89">IF(AND(E378=1, J378=9),1,0)</f>
        <v>0</v>
      </c>
      <c r="X378" s="95">
        <f t="shared" ref="X378:X423" si="90">IF(AND(E378=1, J378=10),1,0)</f>
        <v>0</v>
      </c>
      <c r="Y378" s="95"/>
      <c r="Z378" s="95"/>
      <c r="AA378" s="95"/>
      <c r="AB378" s="95"/>
      <c r="AC378" s="95">
        <f t="shared" ref="AC378:AC423" si="91">IF(AND(E378=1, J378=11),1,0)</f>
        <v>0</v>
      </c>
      <c r="AD378" s="95">
        <f t="shared" ref="AD378:AD423" si="92">IF(AND(E378=1, J378=12),1,0)</f>
        <v>0</v>
      </c>
      <c r="AE378" s="38">
        <f t="shared" ref="AE378:AE423" si="93">IF(AND(E378=1, J378=13),1,0)</f>
        <v>0</v>
      </c>
      <c r="AF378" s="38">
        <f t="shared" ref="AF378:AF423" si="94">IF(AND(E378=1, J378=14),1,0)</f>
        <v>0</v>
      </c>
      <c r="AG378" s="38"/>
      <c r="AH378" s="38">
        <f t="shared" ref="AH378:AH423" si="95">IF(AND(E378=1, J378=15),1,0)</f>
        <v>0</v>
      </c>
      <c r="AI378" s="38">
        <f t="shared" ref="AI378:AI423" si="96">IF(AND(E378=1, J378=16),1,0)</f>
        <v>0</v>
      </c>
      <c r="AJ378" s="38">
        <f t="shared" ref="AJ378:AJ423" si="97">IF(AND(E378=1, J378=17),1,0)</f>
        <v>0</v>
      </c>
      <c r="AK378" s="38">
        <f t="shared" ref="AK378:AK423" si="98">IF(AND(E378=1, J378=18),1,0)</f>
        <v>0</v>
      </c>
      <c r="AL378" s="38">
        <f t="shared" ref="AL378:AL423" si="99">IF(AND(E378=1, J378=19),1,0)</f>
        <v>0</v>
      </c>
      <c r="AM378" s="38">
        <f t="shared" ref="AM378:AM423" si="100">IF(AND(E378=1, J378=20),1,0)</f>
        <v>0</v>
      </c>
      <c r="AN378" s="38"/>
    </row>
    <row r="379" spans="4:40" x14ac:dyDescent="0.3">
      <c r="D379" s="150"/>
      <c r="E379" s="146">
        <f t="shared" si="59"/>
        <v>0</v>
      </c>
      <c r="F379" s="96"/>
      <c r="G379" s="96"/>
      <c r="H379" s="96"/>
      <c r="I379" s="96"/>
      <c r="J379" s="96">
        <f>IF(D30=0,0,COUNTIF(D30:New,D30&amp;""))</f>
        <v>0</v>
      </c>
      <c r="K379" s="95">
        <f t="shared" si="81"/>
        <v>0</v>
      </c>
      <c r="L379" s="150">
        <f t="shared" si="82"/>
        <v>0</v>
      </c>
      <c r="M379" s="95">
        <f t="shared" si="83"/>
        <v>0</v>
      </c>
      <c r="N379" s="95">
        <f t="shared" si="84"/>
        <v>0</v>
      </c>
      <c r="O379" s="95">
        <f t="shared" si="85"/>
        <v>0</v>
      </c>
      <c r="P379" s="95">
        <f t="shared" si="86"/>
        <v>0</v>
      </c>
      <c r="Q379" s="95"/>
      <c r="R379" s="95"/>
      <c r="S379" s="95"/>
      <c r="T379" s="95"/>
      <c r="U379" s="95">
        <f t="shared" si="87"/>
        <v>0</v>
      </c>
      <c r="V379" s="95">
        <f t="shared" si="88"/>
        <v>0</v>
      </c>
      <c r="W379" s="95">
        <f t="shared" si="89"/>
        <v>0</v>
      </c>
      <c r="X379" s="95">
        <f t="shared" si="90"/>
        <v>0</v>
      </c>
      <c r="Y379" s="95"/>
      <c r="Z379" s="95"/>
      <c r="AA379" s="95"/>
      <c r="AB379" s="95"/>
      <c r="AC379" s="95">
        <f t="shared" si="91"/>
        <v>0</v>
      </c>
      <c r="AD379" s="95">
        <f t="shared" si="92"/>
        <v>0</v>
      </c>
      <c r="AE379" s="38">
        <f t="shared" si="93"/>
        <v>0</v>
      </c>
      <c r="AF379" s="38">
        <f t="shared" si="94"/>
        <v>0</v>
      </c>
      <c r="AG379" s="38"/>
      <c r="AH379" s="38">
        <f t="shared" si="95"/>
        <v>0</v>
      </c>
      <c r="AI379" s="38">
        <f t="shared" si="96"/>
        <v>0</v>
      </c>
      <c r="AJ379" s="38">
        <f t="shared" si="97"/>
        <v>0</v>
      </c>
      <c r="AK379" s="38">
        <f t="shared" si="98"/>
        <v>0</v>
      </c>
      <c r="AL379" s="38">
        <f t="shared" si="99"/>
        <v>0</v>
      </c>
      <c r="AM379" s="38">
        <f t="shared" si="100"/>
        <v>0</v>
      </c>
      <c r="AN379" s="38"/>
    </row>
    <row r="380" spans="4:40" x14ac:dyDescent="0.3">
      <c r="D380" s="150"/>
      <c r="E380" s="146">
        <f t="shared" si="59"/>
        <v>0</v>
      </c>
      <c r="F380" s="96"/>
      <c r="G380" s="96"/>
      <c r="H380" s="96"/>
      <c r="I380" s="96"/>
      <c r="J380" s="96">
        <f>IF(D31=0,0,COUNTIF(New,D31&amp;""))</f>
        <v>0</v>
      </c>
      <c r="K380" s="95">
        <f t="shared" si="81"/>
        <v>0</v>
      </c>
      <c r="L380" s="150">
        <f t="shared" si="82"/>
        <v>0</v>
      </c>
      <c r="M380" s="95">
        <f t="shared" si="83"/>
        <v>0</v>
      </c>
      <c r="N380" s="95">
        <f t="shared" si="84"/>
        <v>0</v>
      </c>
      <c r="O380" s="95">
        <f t="shared" si="85"/>
        <v>0</v>
      </c>
      <c r="P380" s="95">
        <f t="shared" si="86"/>
        <v>0</v>
      </c>
      <c r="Q380" s="95"/>
      <c r="R380" s="95"/>
      <c r="S380" s="95"/>
      <c r="T380" s="95"/>
      <c r="U380" s="95">
        <f t="shared" si="87"/>
        <v>0</v>
      </c>
      <c r="V380" s="95">
        <f t="shared" si="88"/>
        <v>0</v>
      </c>
      <c r="W380" s="95">
        <f t="shared" si="89"/>
        <v>0</v>
      </c>
      <c r="X380" s="95">
        <f t="shared" si="90"/>
        <v>0</v>
      </c>
      <c r="Y380" s="95"/>
      <c r="Z380" s="95"/>
      <c r="AA380" s="95"/>
      <c r="AB380" s="95"/>
      <c r="AC380" s="95">
        <f t="shared" si="91"/>
        <v>0</v>
      </c>
      <c r="AD380" s="95">
        <f t="shared" si="92"/>
        <v>0</v>
      </c>
      <c r="AE380" s="38">
        <f t="shared" si="93"/>
        <v>0</v>
      </c>
      <c r="AF380" s="38">
        <f t="shared" si="94"/>
        <v>0</v>
      </c>
      <c r="AG380" s="38"/>
      <c r="AH380" s="38">
        <f t="shared" si="95"/>
        <v>0</v>
      </c>
      <c r="AI380" s="38">
        <f t="shared" si="96"/>
        <v>0</v>
      </c>
      <c r="AJ380" s="38">
        <f t="shared" si="97"/>
        <v>0</v>
      </c>
      <c r="AK380" s="38">
        <f t="shared" si="98"/>
        <v>0</v>
      </c>
      <c r="AL380" s="38">
        <f t="shared" si="99"/>
        <v>0</v>
      </c>
      <c r="AM380" s="38">
        <f t="shared" si="100"/>
        <v>0</v>
      </c>
      <c r="AN380" s="38"/>
    </row>
    <row r="381" spans="4:40" x14ac:dyDescent="0.3">
      <c r="D381" s="150"/>
      <c r="E381" s="146">
        <f t="shared" si="59"/>
        <v>0</v>
      </c>
      <c r="F381" s="96"/>
      <c r="G381" s="96"/>
      <c r="H381" s="96"/>
      <c r="I381" s="96"/>
      <c r="J381" s="96">
        <f>IF(D32=0,0,COUNTIF(New,D32&amp;""))</f>
        <v>0</v>
      </c>
      <c r="K381" s="95">
        <f t="shared" si="81"/>
        <v>0</v>
      </c>
      <c r="L381" s="150">
        <f t="shared" si="82"/>
        <v>0</v>
      </c>
      <c r="M381" s="95">
        <f t="shared" si="83"/>
        <v>0</v>
      </c>
      <c r="N381" s="95">
        <f t="shared" si="84"/>
        <v>0</v>
      </c>
      <c r="O381" s="95">
        <f t="shared" si="85"/>
        <v>0</v>
      </c>
      <c r="P381" s="95">
        <f t="shared" si="86"/>
        <v>0</v>
      </c>
      <c r="Q381" s="95"/>
      <c r="R381" s="95"/>
      <c r="S381" s="95"/>
      <c r="T381" s="95"/>
      <c r="U381" s="95">
        <f t="shared" si="87"/>
        <v>0</v>
      </c>
      <c r="V381" s="95">
        <f t="shared" si="88"/>
        <v>0</v>
      </c>
      <c r="W381" s="95">
        <f t="shared" si="89"/>
        <v>0</v>
      </c>
      <c r="X381" s="95">
        <f t="shared" si="90"/>
        <v>0</v>
      </c>
      <c r="Y381" s="95"/>
      <c r="Z381" s="95"/>
      <c r="AA381" s="95"/>
      <c r="AB381" s="95"/>
      <c r="AC381" s="95">
        <f t="shared" si="91"/>
        <v>0</v>
      </c>
      <c r="AD381" s="95">
        <f t="shared" si="92"/>
        <v>0</v>
      </c>
      <c r="AE381" s="38">
        <f t="shared" si="93"/>
        <v>0</v>
      </c>
      <c r="AF381" s="38">
        <f t="shared" si="94"/>
        <v>0</v>
      </c>
      <c r="AG381" s="38"/>
      <c r="AH381" s="38">
        <f t="shared" si="95"/>
        <v>0</v>
      </c>
      <c r="AI381" s="38">
        <f t="shared" si="96"/>
        <v>0</v>
      </c>
      <c r="AJ381" s="38">
        <f t="shared" si="97"/>
        <v>0</v>
      </c>
      <c r="AK381" s="38">
        <f t="shared" si="98"/>
        <v>0</v>
      </c>
      <c r="AL381" s="38">
        <f t="shared" si="99"/>
        <v>0</v>
      </c>
      <c r="AM381" s="38">
        <f t="shared" si="100"/>
        <v>0</v>
      </c>
      <c r="AN381" s="38"/>
    </row>
    <row r="382" spans="4:40" x14ac:dyDescent="0.3">
      <c r="D382" s="150"/>
      <c r="E382" s="146">
        <f t="shared" si="59"/>
        <v>0</v>
      </c>
      <c r="F382" s="96"/>
      <c r="G382" s="96"/>
      <c r="H382" s="96"/>
      <c r="I382" s="96"/>
      <c r="J382" s="96">
        <f>IF(D33=0,0,COUNTIF(D33:New,D33&amp;""))</f>
        <v>0</v>
      </c>
      <c r="K382" s="95">
        <f t="shared" si="81"/>
        <v>0</v>
      </c>
      <c r="L382" s="150">
        <f t="shared" si="82"/>
        <v>0</v>
      </c>
      <c r="M382" s="95">
        <f t="shared" si="83"/>
        <v>0</v>
      </c>
      <c r="N382" s="95">
        <f t="shared" si="84"/>
        <v>0</v>
      </c>
      <c r="O382" s="95">
        <f t="shared" si="85"/>
        <v>0</v>
      </c>
      <c r="P382" s="95">
        <f t="shared" si="86"/>
        <v>0</v>
      </c>
      <c r="Q382" s="95"/>
      <c r="R382" s="95"/>
      <c r="S382" s="95"/>
      <c r="T382" s="95"/>
      <c r="U382" s="95">
        <f t="shared" si="87"/>
        <v>0</v>
      </c>
      <c r="V382" s="95">
        <f t="shared" si="88"/>
        <v>0</v>
      </c>
      <c r="W382" s="95">
        <f t="shared" si="89"/>
        <v>0</v>
      </c>
      <c r="X382" s="95">
        <f t="shared" si="90"/>
        <v>0</v>
      </c>
      <c r="Y382" s="95"/>
      <c r="Z382" s="95"/>
      <c r="AA382" s="95"/>
      <c r="AB382" s="95"/>
      <c r="AC382" s="95">
        <f t="shared" si="91"/>
        <v>0</v>
      </c>
      <c r="AD382" s="95">
        <f t="shared" si="92"/>
        <v>0</v>
      </c>
      <c r="AE382" s="38">
        <f t="shared" si="93"/>
        <v>0</v>
      </c>
      <c r="AF382" s="38">
        <f t="shared" si="94"/>
        <v>0</v>
      </c>
      <c r="AG382" s="38"/>
      <c r="AH382" s="38">
        <f t="shared" si="95"/>
        <v>0</v>
      </c>
      <c r="AI382" s="38">
        <f t="shared" si="96"/>
        <v>0</v>
      </c>
      <c r="AJ382" s="38">
        <f t="shared" si="97"/>
        <v>0</v>
      </c>
      <c r="AK382" s="38">
        <f t="shared" si="98"/>
        <v>0</v>
      </c>
      <c r="AL382" s="38">
        <f t="shared" si="99"/>
        <v>0</v>
      </c>
      <c r="AM382" s="38">
        <f t="shared" si="100"/>
        <v>0</v>
      </c>
      <c r="AN382" s="38"/>
    </row>
    <row r="383" spans="4:40" x14ac:dyDescent="0.3">
      <c r="D383" s="150"/>
      <c r="E383" s="146">
        <f t="shared" si="59"/>
        <v>0</v>
      </c>
      <c r="F383" s="96"/>
      <c r="G383" s="96"/>
      <c r="H383" s="96"/>
      <c r="I383" s="96"/>
      <c r="J383" s="96">
        <f>IF(D34=0,0,COUNTIF(New,D34&amp;""))</f>
        <v>0</v>
      </c>
      <c r="K383" s="95">
        <f t="shared" si="81"/>
        <v>0</v>
      </c>
      <c r="L383" s="150">
        <f t="shared" si="82"/>
        <v>0</v>
      </c>
      <c r="M383" s="95">
        <f t="shared" si="83"/>
        <v>0</v>
      </c>
      <c r="N383" s="95">
        <f t="shared" si="84"/>
        <v>0</v>
      </c>
      <c r="O383" s="95">
        <f t="shared" si="85"/>
        <v>0</v>
      </c>
      <c r="P383" s="95">
        <f t="shared" si="86"/>
        <v>0</v>
      </c>
      <c r="Q383" s="95"/>
      <c r="R383" s="95"/>
      <c r="S383" s="95"/>
      <c r="T383" s="95"/>
      <c r="U383" s="95">
        <f t="shared" si="87"/>
        <v>0</v>
      </c>
      <c r="V383" s="95">
        <f t="shared" si="88"/>
        <v>0</v>
      </c>
      <c r="W383" s="95">
        <f t="shared" si="89"/>
        <v>0</v>
      </c>
      <c r="X383" s="95">
        <f t="shared" si="90"/>
        <v>0</v>
      </c>
      <c r="Y383" s="95"/>
      <c r="Z383" s="95"/>
      <c r="AA383" s="95"/>
      <c r="AB383" s="95"/>
      <c r="AC383" s="95">
        <f t="shared" si="91"/>
        <v>0</v>
      </c>
      <c r="AD383" s="95">
        <f t="shared" si="92"/>
        <v>0</v>
      </c>
      <c r="AE383" s="38">
        <f t="shared" si="93"/>
        <v>0</v>
      </c>
      <c r="AF383" s="38">
        <f t="shared" si="94"/>
        <v>0</v>
      </c>
      <c r="AG383" s="38"/>
      <c r="AH383" s="38">
        <f t="shared" si="95"/>
        <v>0</v>
      </c>
      <c r="AI383" s="38">
        <f t="shared" si="96"/>
        <v>0</v>
      </c>
      <c r="AJ383" s="38">
        <f t="shared" si="97"/>
        <v>0</v>
      </c>
      <c r="AK383" s="38">
        <f t="shared" si="98"/>
        <v>0</v>
      </c>
      <c r="AL383" s="38">
        <f t="shared" si="99"/>
        <v>0</v>
      </c>
      <c r="AM383" s="38">
        <f t="shared" si="100"/>
        <v>0</v>
      </c>
      <c r="AN383" s="38"/>
    </row>
    <row r="384" spans="4:40" x14ac:dyDescent="0.3">
      <c r="D384" s="150"/>
      <c r="E384" s="146">
        <f t="shared" si="59"/>
        <v>0</v>
      </c>
      <c r="F384" s="96"/>
      <c r="G384" s="96"/>
      <c r="H384" s="96"/>
      <c r="I384" s="96"/>
      <c r="J384" s="96">
        <f>IF(D35=0,0,COUNTIF(New,D35&amp;""))</f>
        <v>0</v>
      </c>
      <c r="K384" s="95">
        <f t="shared" si="81"/>
        <v>0</v>
      </c>
      <c r="L384" s="150">
        <f t="shared" si="82"/>
        <v>0</v>
      </c>
      <c r="M384" s="95">
        <f t="shared" si="83"/>
        <v>0</v>
      </c>
      <c r="N384" s="95">
        <f t="shared" si="84"/>
        <v>0</v>
      </c>
      <c r="O384" s="95">
        <f t="shared" si="85"/>
        <v>0</v>
      </c>
      <c r="P384" s="95">
        <f t="shared" si="86"/>
        <v>0</v>
      </c>
      <c r="Q384" s="95"/>
      <c r="R384" s="95"/>
      <c r="S384" s="95"/>
      <c r="T384" s="95"/>
      <c r="U384" s="95">
        <f t="shared" si="87"/>
        <v>0</v>
      </c>
      <c r="V384" s="95">
        <f t="shared" si="88"/>
        <v>0</v>
      </c>
      <c r="W384" s="95">
        <f t="shared" si="89"/>
        <v>0</v>
      </c>
      <c r="X384" s="95">
        <f t="shared" si="90"/>
        <v>0</v>
      </c>
      <c r="Y384" s="95"/>
      <c r="Z384" s="95"/>
      <c r="AA384" s="95"/>
      <c r="AB384" s="95"/>
      <c r="AC384" s="95">
        <f t="shared" si="91"/>
        <v>0</v>
      </c>
      <c r="AD384" s="95">
        <f t="shared" si="92"/>
        <v>0</v>
      </c>
      <c r="AE384" s="38">
        <f t="shared" si="93"/>
        <v>0</v>
      </c>
      <c r="AF384" s="38">
        <f t="shared" si="94"/>
        <v>0</v>
      </c>
      <c r="AG384" s="38"/>
      <c r="AH384" s="38">
        <f t="shared" si="95"/>
        <v>0</v>
      </c>
      <c r="AI384" s="38">
        <f t="shared" si="96"/>
        <v>0</v>
      </c>
      <c r="AJ384" s="38">
        <f t="shared" si="97"/>
        <v>0</v>
      </c>
      <c r="AK384" s="38">
        <f t="shared" si="98"/>
        <v>0</v>
      </c>
      <c r="AL384" s="38">
        <f t="shared" si="99"/>
        <v>0</v>
      </c>
      <c r="AM384" s="38">
        <f t="shared" si="100"/>
        <v>0</v>
      </c>
      <c r="AN384" s="38"/>
    </row>
    <row r="385" spans="4:40" x14ac:dyDescent="0.3">
      <c r="D385" s="150"/>
      <c r="E385" s="146">
        <f t="shared" si="59"/>
        <v>0</v>
      </c>
      <c r="F385" s="96"/>
      <c r="G385" s="96"/>
      <c r="H385" s="96"/>
      <c r="I385" s="96"/>
      <c r="J385" s="96">
        <f>IF(D36=0,0,COUNTIF(D36:New,D36&amp;""))</f>
        <v>0</v>
      </c>
      <c r="K385" s="95">
        <f t="shared" si="81"/>
        <v>0</v>
      </c>
      <c r="L385" s="150">
        <f t="shared" si="82"/>
        <v>0</v>
      </c>
      <c r="M385" s="95">
        <f t="shared" si="83"/>
        <v>0</v>
      </c>
      <c r="N385" s="95">
        <f t="shared" si="84"/>
        <v>0</v>
      </c>
      <c r="O385" s="95">
        <f t="shared" si="85"/>
        <v>0</v>
      </c>
      <c r="P385" s="95">
        <f t="shared" si="86"/>
        <v>0</v>
      </c>
      <c r="Q385" s="95"/>
      <c r="R385" s="95"/>
      <c r="S385" s="95"/>
      <c r="T385" s="95"/>
      <c r="U385" s="95">
        <f t="shared" si="87"/>
        <v>0</v>
      </c>
      <c r="V385" s="95">
        <f t="shared" si="88"/>
        <v>0</v>
      </c>
      <c r="W385" s="95">
        <f t="shared" si="89"/>
        <v>0</v>
      </c>
      <c r="X385" s="95">
        <f t="shared" si="90"/>
        <v>0</v>
      </c>
      <c r="Y385" s="95"/>
      <c r="Z385" s="95"/>
      <c r="AA385" s="95"/>
      <c r="AB385" s="95"/>
      <c r="AC385" s="95">
        <f t="shared" si="91"/>
        <v>0</v>
      </c>
      <c r="AD385" s="95">
        <f t="shared" si="92"/>
        <v>0</v>
      </c>
      <c r="AE385" s="38">
        <f t="shared" si="93"/>
        <v>0</v>
      </c>
      <c r="AF385" s="38">
        <f t="shared" si="94"/>
        <v>0</v>
      </c>
      <c r="AG385" s="38"/>
      <c r="AH385" s="38">
        <f t="shared" si="95"/>
        <v>0</v>
      </c>
      <c r="AI385" s="38">
        <f t="shared" si="96"/>
        <v>0</v>
      </c>
      <c r="AJ385" s="38">
        <f t="shared" si="97"/>
        <v>0</v>
      </c>
      <c r="AK385" s="38">
        <f t="shared" si="98"/>
        <v>0</v>
      </c>
      <c r="AL385" s="38">
        <f t="shared" si="99"/>
        <v>0</v>
      </c>
      <c r="AM385" s="38">
        <f t="shared" si="100"/>
        <v>0</v>
      </c>
      <c r="AN385" s="38"/>
    </row>
    <row r="386" spans="4:40" x14ac:dyDescent="0.3">
      <c r="D386" s="150"/>
      <c r="E386" s="146">
        <f t="shared" si="59"/>
        <v>0</v>
      </c>
      <c r="F386" s="96"/>
      <c r="G386" s="96"/>
      <c r="H386" s="96"/>
      <c r="I386" s="96"/>
      <c r="J386" s="96">
        <f>IF(D37=0,0,COUNTIF(New,D37&amp;""))</f>
        <v>0</v>
      </c>
      <c r="K386" s="95">
        <f t="shared" si="81"/>
        <v>0</v>
      </c>
      <c r="L386" s="150">
        <f t="shared" si="82"/>
        <v>0</v>
      </c>
      <c r="M386" s="95">
        <f t="shared" si="83"/>
        <v>0</v>
      </c>
      <c r="N386" s="95">
        <f t="shared" si="84"/>
        <v>0</v>
      </c>
      <c r="O386" s="95">
        <f t="shared" si="85"/>
        <v>0</v>
      </c>
      <c r="P386" s="95">
        <f t="shared" si="86"/>
        <v>0</v>
      </c>
      <c r="Q386" s="95"/>
      <c r="R386" s="95"/>
      <c r="S386" s="95"/>
      <c r="T386" s="95"/>
      <c r="U386" s="95">
        <f t="shared" si="87"/>
        <v>0</v>
      </c>
      <c r="V386" s="95">
        <f t="shared" si="88"/>
        <v>0</v>
      </c>
      <c r="W386" s="95">
        <f t="shared" si="89"/>
        <v>0</v>
      </c>
      <c r="X386" s="95">
        <f t="shared" si="90"/>
        <v>0</v>
      </c>
      <c r="Y386" s="95"/>
      <c r="Z386" s="95"/>
      <c r="AA386" s="95"/>
      <c r="AB386" s="95"/>
      <c r="AC386" s="95">
        <f t="shared" si="91"/>
        <v>0</v>
      </c>
      <c r="AD386" s="95">
        <f t="shared" si="92"/>
        <v>0</v>
      </c>
      <c r="AE386" s="38">
        <f t="shared" si="93"/>
        <v>0</v>
      </c>
      <c r="AF386" s="38">
        <f t="shared" si="94"/>
        <v>0</v>
      </c>
      <c r="AG386" s="38"/>
      <c r="AH386" s="38">
        <f t="shared" si="95"/>
        <v>0</v>
      </c>
      <c r="AI386" s="38">
        <f t="shared" si="96"/>
        <v>0</v>
      </c>
      <c r="AJ386" s="38">
        <f t="shared" si="97"/>
        <v>0</v>
      </c>
      <c r="AK386" s="38">
        <f t="shared" si="98"/>
        <v>0</v>
      </c>
      <c r="AL386" s="38">
        <f t="shared" si="99"/>
        <v>0</v>
      </c>
      <c r="AM386" s="38">
        <f t="shared" si="100"/>
        <v>0</v>
      </c>
      <c r="AN386" s="38"/>
    </row>
    <row r="387" spans="4:40" x14ac:dyDescent="0.3">
      <c r="D387" s="150"/>
      <c r="E387" s="146">
        <f t="shared" si="59"/>
        <v>0</v>
      </c>
      <c r="F387" s="96"/>
      <c r="G387" s="96"/>
      <c r="H387" s="96"/>
      <c r="I387" s="96"/>
      <c r="J387" s="96">
        <f>IF(D38=0,0,COUNTIF(New,D38&amp;""))</f>
        <v>0</v>
      </c>
      <c r="K387" s="95">
        <f t="shared" si="81"/>
        <v>0</v>
      </c>
      <c r="L387" s="150">
        <f t="shared" si="82"/>
        <v>0</v>
      </c>
      <c r="M387" s="95">
        <f t="shared" si="83"/>
        <v>0</v>
      </c>
      <c r="N387" s="95">
        <f t="shared" si="84"/>
        <v>0</v>
      </c>
      <c r="O387" s="95">
        <f t="shared" si="85"/>
        <v>0</v>
      </c>
      <c r="P387" s="95">
        <f t="shared" si="86"/>
        <v>0</v>
      </c>
      <c r="Q387" s="95"/>
      <c r="R387" s="95"/>
      <c r="S387" s="95"/>
      <c r="T387" s="95"/>
      <c r="U387" s="95">
        <f t="shared" si="87"/>
        <v>0</v>
      </c>
      <c r="V387" s="95">
        <f t="shared" si="88"/>
        <v>0</v>
      </c>
      <c r="W387" s="95">
        <f t="shared" si="89"/>
        <v>0</v>
      </c>
      <c r="X387" s="95">
        <f t="shared" si="90"/>
        <v>0</v>
      </c>
      <c r="Y387" s="95"/>
      <c r="Z387" s="95"/>
      <c r="AA387" s="95"/>
      <c r="AB387" s="95"/>
      <c r="AC387" s="95">
        <f t="shared" si="91"/>
        <v>0</v>
      </c>
      <c r="AD387" s="95">
        <f t="shared" si="92"/>
        <v>0</v>
      </c>
      <c r="AE387" s="38">
        <f t="shared" si="93"/>
        <v>0</v>
      </c>
      <c r="AF387" s="38">
        <f t="shared" si="94"/>
        <v>0</v>
      </c>
      <c r="AG387" s="38"/>
      <c r="AH387" s="38">
        <f t="shared" si="95"/>
        <v>0</v>
      </c>
      <c r="AI387" s="38">
        <f t="shared" si="96"/>
        <v>0</v>
      </c>
      <c r="AJ387" s="38">
        <f t="shared" si="97"/>
        <v>0</v>
      </c>
      <c r="AK387" s="38">
        <f t="shared" si="98"/>
        <v>0</v>
      </c>
      <c r="AL387" s="38">
        <f t="shared" si="99"/>
        <v>0</v>
      </c>
      <c r="AM387" s="38">
        <f t="shared" si="100"/>
        <v>0</v>
      </c>
      <c r="AN387" s="38"/>
    </row>
    <row r="388" spans="4:40" x14ac:dyDescent="0.3">
      <c r="D388" s="150"/>
      <c r="E388" s="146">
        <f t="shared" si="59"/>
        <v>0</v>
      </c>
      <c r="F388" s="96"/>
      <c r="G388" s="96"/>
      <c r="H388" s="96"/>
      <c r="I388" s="96"/>
      <c r="J388" s="96">
        <f>IF(D39=0,0,COUNTIF(D39:New,D39&amp;""))</f>
        <v>0</v>
      </c>
      <c r="K388" s="95">
        <f t="shared" si="81"/>
        <v>0</v>
      </c>
      <c r="L388" s="150">
        <f t="shared" si="82"/>
        <v>0</v>
      </c>
      <c r="M388" s="95">
        <f t="shared" si="83"/>
        <v>0</v>
      </c>
      <c r="N388" s="95">
        <f t="shared" si="84"/>
        <v>0</v>
      </c>
      <c r="O388" s="95">
        <f t="shared" si="85"/>
        <v>0</v>
      </c>
      <c r="P388" s="95">
        <f t="shared" si="86"/>
        <v>0</v>
      </c>
      <c r="Q388" s="95"/>
      <c r="R388" s="95"/>
      <c r="S388" s="95"/>
      <c r="T388" s="95"/>
      <c r="U388" s="95">
        <f t="shared" si="87"/>
        <v>0</v>
      </c>
      <c r="V388" s="95">
        <f t="shared" si="88"/>
        <v>0</v>
      </c>
      <c r="W388" s="95">
        <f t="shared" si="89"/>
        <v>0</v>
      </c>
      <c r="X388" s="95">
        <f t="shared" si="90"/>
        <v>0</v>
      </c>
      <c r="Y388" s="95"/>
      <c r="Z388" s="95"/>
      <c r="AA388" s="95"/>
      <c r="AB388" s="95"/>
      <c r="AC388" s="95">
        <f t="shared" si="91"/>
        <v>0</v>
      </c>
      <c r="AD388" s="95">
        <f t="shared" si="92"/>
        <v>0</v>
      </c>
      <c r="AE388" s="38">
        <f t="shared" si="93"/>
        <v>0</v>
      </c>
      <c r="AF388" s="38">
        <f t="shared" si="94"/>
        <v>0</v>
      </c>
      <c r="AG388" s="38"/>
      <c r="AH388" s="38">
        <f t="shared" si="95"/>
        <v>0</v>
      </c>
      <c r="AI388" s="38">
        <f t="shared" si="96"/>
        <v>0</v>
      </c>
      <c r="AJ388" s="38">
        <f t="shared" si="97"/>
        <v>0</v>
      </c>
      <c r="AK388" s="38">
        <f t="shared" si="98"/>
        <v>0</v>
      </c>
      <c r="AL388" s="38">
        <f t="shared" si="99"/>
        <v>0</v>
      </c>
      <c r="AM388" s="38">
        <f t="shared" si="100"/>
        <v>0</v>
      </c>
      <c r="AN388" s="38"/>
    </row>
    <row r="389" spans="4:40" x14ac:dyDescent="0.3">
      <c r="D389" s="150"/>
      <c r="E389" s="146">
        <f t="shared" si="59"/>
        <v>0</v>
      </c>
      <c r="F389" s="96"/>
      <c r="G389" s="96"/>
      <c r="H389" s="96"/>
      <c r="I389" s="96"/>
      <c r="J389" s="96">
        <f>IF(D40=0,0,COUNTIF(New,D40&amp;""))</f>
        <v>0</v>
      </c>
      <c r="K389" s="95">
        <f t="shared" si="81"/>
        <v>0</v>
      </c>
      <c r="L389" s="150">
        <f t="shared" si="82"/>
        <v>0</v>
      </c>
      <c r="M389" s="95">
        <f t="shared" si="83"/>
        <v>0</v>
      </c>
      <c r="N389" s="95">
        <f t="shared" si="84"/>
        <v>0</v>
      </c>
      <c r="O389" s="95">
        <f t="shared" si="85"/>
        <v>0</v>
      </c>
      <c r="P389" s="95">
        <f t="shared" si="86"/>
        <v>0</v>
      </c>
      <c r="Q389" s="95"/>
      <c r="R389" s="95"/>
      <c r="S389" s="95"/>
      <c r="T389" s="95"/>
      <c r="U389" s="95">
        <f t="shared" si="87"/>
        <v>0</v>
      </c>
      <c r="V389" s="95">
        <f t="shared" si="88"/>
        <v>0</v>
      </c>
      <c r="W389" s="95">
        <f t="shared" si="89"/>
        <v>0</v>
      </c>
      <c r="X389" s="95">
        <f t="shared" si="90"/>
        <v>0</v>
      </c>
      <c r="Y389" s="95"/>
      <c r="Z389" s="95"/>
      <c r="AA389" s="95"/>
      <c r="AB389" s="95"/>
      <c r="AC389" s="95">
        <f t="shared" si="91"/>
        <v>0</v>
      </c>
      <c r="AD389" s="95">
        <f t="shared" si="92"/>
        <v>0</v>
      </c>
      <c r="AE389" s="38">
        <f t="shared" si="93"/>
        <v>0</v>
      </c>
      <c r="AF389" s="38">
        <f t="shared" si="94"/>
        <v>0</v>
      </c>
      <c r="AG389" s="38"/>
      <c r="AH389" s="38">
        <f t="shared" si="95"/>
        <v>0</v>
      </c>
      <c r="AI389" s="38">
        <f t="shared" si="96"/>
        <v>0</v>
      </c>
      <c r="AJ389" s="38">
        <f t="shared" si="97"/>
        <v>0</v>
      </c>
      <c r="AK389" s="38">
        <f t="shared" si="98"/>
        <v>0</v>
      </c>
      <c r="AL389" s="38">
        <f t="shared" si="99"/>
        <v>0</v>
      </c>
      <c r="AM389" s="38">
        <f t="shared" si="100"/>
        <v>0</v>
      </c>
      <c r="AN389" s="38"/>
    </row>
    <row r="390" spans="4:40" x14ac:dyDescent="0.3">
      <c r="D390" s="150"/>
      <c r="E390" s="146">
        <f t="shared" si="59"/>
        <v>0</v>
      </c>
      <c r="F390" s="96"/>
      <c r="G390" s="96"/>
      <c r="H390" s="96"/>
      <c r="I390" s="96"/>
      <c r="J390" s="96">
        <f>IF(D41=0,0,COUNTIF(New,D41&amp;""))</f>
        <v>0</v>
      </c>
      <c r="K390" s="95">
        <f t="shared" si="81"/>
        <v>0</v>
      </c>
      <c r="L390" s="150">
        <f t="shared" si="82"/>
        <v>0</v>
      </c>
      <c r="M390" s="95">
        <f t="shared" si="83"/>
        <v>0</v>
      </c>
      <c r="N390" s="95">
        <f t="shared" si="84"/>
        <v>0</v>
      </c>
      <c r="O390" s="95">
        <f t="shared" si="85"/>
        <v>0</v>
      </c>
      <c r="P390" s="95">
        <f t="shared" si="86"/>
        <v>0</v>
      </c>
      <c r="Q390" s="95"/>
      <c r="R390" s="95"/>
      <c r="S390" s="95"/>
      <c r="T390" s="95"/>
      <c r="U390" s="95">
        <f t="shared" si="87"/>
        <v>0</v>
      </c>
      <c r="V390" s="95">
        <f t="shared" si="88"/>
        <v>0</v>
      </c>
      <c r="W390" s="95">
        <f t="shared" si="89"/>
        <v>0</v>
      </c>
      <c r="X390" s="95">
        <f t="shared" si="90"/>
        <v>0</v>
      </c>
      <c r="Y390" s="95"/>
      <c r="Z390" s="95"/>
      <c r="AA390" s="95"/>
      <c r="AB390" s="95"/>
      <c r="AC390" s="95">
        <f t="shared" si="91"/>
        <v>0</v>
      </c>
      <c r="AD390" s="95">
        <f t="shared" si="92"/>
        <v>0</v>
      </c>
      <c r="AE390" s="38">
        <f t="shared" si="93"/>
        <v>0</v>
      </c>
      <c r="AF390" s="38">
        <f t="shared" si="94"/>
        <v>0</v>
      </c>
      <c r="AG390" s="38"/>
      <c r="AH390" s="38">
        <f t="shared" si="95"/>
        <v>0</v>
      </c>
      <c r="AI390" s="38">
        <f t="shared" si="96"/>
        <v>0</v>
      </c>
      <c r="AJ390" s="38">
        <f t="shared" si="97"/>
        <v>0</v>
      </c>
      <c r="AK390" s="38">
        <f t="shared" si="98"/>
        <v>0</v>
      </c>
      <c r="AL390" s="38">
        <f t="shared" si="99"/>
        <v>0</v>
      </c>
      <c r="AM390" s="38">
        <f t="shared" si="100"/>
        <v>0</v>
      </c>
      <c r="AN390" s="38"/>
    </row>
    <row r="391" spans="4:40" x14ac:dyDescent="0.3">
      <c r="D391" s="150"/>
      <c r="E391" s="146">
        <f t="shared" si="59"/>
        <v>0</v>
      </c>
      <c r="F391" s="96"/>
      <c r="G391" s="96"/>
      <c r="H391" s="96"/>
      <c r="I391" s="96"/>
      <c r="J391" s="96">
        <f>IF(D42=0,0,COUNTIF(D42:New,D42&amp;""))</f>
        <v>0</v>
      </c>
      <c r="K391" s="95">
        <f t="shared" si="81"/>
        <v>0</v>
      </c>
      <c r="L391" s="150">
        <f t="shared" si="82"/>
        <v>0</v>
      </c>
      <c r="M391" s="95">
        <f t="shared" si="83"/>
        <v>0</v>
      </c>
      <c r="N391" s="95">
        <f t="shared" si="84"/>
        <v>0</v>
      </c>
      <c r="O391" s="95">
        <f t="shared" si="85"/>
        <v>0</v>
      </c>
      <c r="P391" s="95">
        <f t="shared" si="86"/>
        <v>0</v>
      </c>
      <c r="Q391" s="95"/>
      <c r="R391" s="95"/>
      <c r="S391" s="95"/>
      <c r="T391" s="95"/>
      <c r="U391" s="95">
        <f t="shared" si="87"/>
        <v>0</v>
      </c>
      <c r="V391" s="95">
        <f t="shared" si="88"/>
        <v>0</v>
      </c>
      <c r="W391" s="95">
        <f t="shared" si="89"/>
        <v>0</v>
      </c>
      <c r="X391" s="95">
        <f t="shared" si="90"/>
        <v>0</v>
      </c>
      <c r="Y391" s="95"/>
      <c r="Z391" s="95"/>
      <c r="AA391" s="95"/>
      <c r="AB391" s="95"/>
      <c r="AC391" s="95">
        <f t="shared" si="91"/>
        <v>0</v>
      </c>
      <c r="AD391" s="95">
        <f t="shared" si="92"/>
        <v>0</v>
      </c>
      <c r="AE391" s="38">
        <f t="shared" si="93"/>
        <v>0</v>
      </c>
      <c r="AF391" s="38">
        <f t="shared" si="94"/>
        <v>0</v>
      </c>
      <c r="AG391" s="38"/>
      <c r="AH391" s="38">
        <f t="shared" si="95"/>
        <v>0</v>
      </c>
      <c r="AI391" s="38">
        <f t="shared" si="96"/>
        <v>0</v>
      </c>
      <c r="AJ391" s="38">
        <f t="shared" si="97"/>
        <v>0</v>
      </c>
      <c r="AK391" s="38">
        <f t="shared" si="98"/>
        <v>0</v>
      </c>
      <c r="AL391" s="38">
        <f t="shared" si="99"/>
        <v>0</v>
      </c>
      <c r="AM391" s="38">
        <f t="shared" si="100"/>
        <v>0</v>
      </c>
      <c r="AN391" s="38"/>
    </row>
    <row r="392" spans="4:40" x14ac:dyDescent="0.3">
      <c r="D392" s="150"/>
      <c r="E392" s="146">
        <f t="shared" si="59"/>
        <v>0</v>
      </c>
      <c r="F392" s="96"/>
      <c r="G392" s="96"/>
      <c r="H392" s="96"/>
      <c r="I392" s="96"/>
      <c r="J392" s="96">
        <f>IF(D43=0,0,COUNTIF(New,D43&amp;""))</f>
        <v>0</v>
      </c>
      <c r="K392" s="95">
        <f t="shared" si="81"/>
        <v>0</v>
      </c>
      <c r="L392" s="150">
        <f t="shared" si="82"/>
        <v>0</v>
      </c>
      <c r="M392" s="95">
        <f t="shared" si="83"/>
        <v>0</v>
      </c>
      <c r="N392" s="95">
        <f t="shared" si="84"/>
        <v>0</v>
      </c>
      <c r="O392" s="95">
        <f t="shared" si="85"/>
        <v>0</v>
      </c>
      <c r="P392" s="95">
        <f t="shared" si="86"/>
        <v>0</v>
      </c>
      <c r="Q392" s="95"/>
      <c r="R392" s="95"/>
      <c r="S392" s="95"/>
      <c r="T392" s="95"/>
      <c r="U392" s="95">
        <f t="shared" si="87"/>
        <v>0</v>
      </c>
      <c r="V392" s="95">
        <f t="shared" si="88"/>
        <v>0</v>
      </c>
      <c r="W392" s="95">
        <f t="shared" si="89"/>
        <v>0</v>
      </c>
      <c r="X392" s="95">
        <f t="shared" si="90"/>
        <v>0</v>
      </c>
      <c r="Y392" s="95"/>
      <c r="Z392" s="95"/>
      <c r="AA392" s="95"/>
      <c r="AB392" s="95"/>
      <c r="AC392" s="95">
        <f t="shared" si="91"/>
        <v>0</v>
      </c>
      <c r="AD392" s="95">
        <f t="shared" si="92"/>
        <v>0</v>
      </c>
      <c r="AE392" s="38">
        <f t="shared" si="93"/>
        <v>0</v>
      </c>
      <c r="AF392" s="38">
        <f t="shared" si="94"/>
        <v>0</v>
      </c>
      <c r="AG392" s="38"/>
      <c r="AH392" s="38">
        <f t="shared" si="95"/>
        <v>0</v>
      </c>
      <c r="AI392" s="38">
        <f t="shared" si="96"/>
        <v>0</v>
      </c>
      <c r="AJ392" s="38">
        <f t="shared" si="97"/>
        <v>0</v>
      </c>
      <c r="AK392" s="38">
        <f t="shared" si="98"/>
        <v>0</v>
      </c>
      <c r="AL392" s="38">
        <f t="shared" si="99"/>
        <v>0</v>
      </c>
      <c r="AM392" s="38">
        <f t="shared" si="100"/>
        <v>0</v>
      </c>
      <c r="AN392" s="38"/>
    </row>
    <row r="393" spans="4:40" x14ac:dyDescent="0.3">
      <c r="D393" s="150"/>
      <c r="E393" s="146">
        <f t="shared" si="59"/>
        <v>0</v>
      </c>
      <c r="F393" s="96"/>
      <c r="G393" s="96"/>
      <c r="H393" s="96"/>
      <c r="I393" s="96"/>
      <c r="J393" s="96">
        <f>IF(D44=0,0,COUNTIF(New,D44&amp;""))</f>
        <v>0</v>
      </c>
      <c r="K393" s="95">
        <f t="shared" si="81"/>
        <v>0</v>
      </c>
      <c r="L393" s="150">
        <f t="shared" si="82"/>
        <v>0</v>
      </c>
      <c r="M393" s="95">
        <f t="shared" si="83"/>
        <v>0</v>
      </c>
      <c r="N393" s="95">
        <f t="shared" si="84"/>
        <v>0</v>
      </c>
      <c r="O393" s="95">
        <f t="shared" si="85"/>
        <v>0</v>
      </c>
      <c r="P393" s="95">
        <f t="shared" si="86"/>
        <v>0</v>
      </c>
      <c r="Q393" s="95"/>
      <c r="R393" s="95"/>
      <c r="S393" s="95"/>
      <c r="T393" s="95"/>
      <c r="U393" s="95">
        <f t="shared" si="87"/>
        <v>0</v>
      </c>
      <c r="V393" s="95">
        <f t="shared" si="88"/>
        <v>0</v>
      </c>
      <c r="W393" s="95">
        <f t="shared" si="89"/>
        <v>0</v>
      </c>
      <c r="X393" s="95">
        <f t="shared" si="90"/>
        <v>0</v>
      </c>
      <c r="Y393" s="95"/>
      <c r="Z393" s="95"/>
      <c r="AA393" s="95"/>
      <c r="AB393" s="95"/>
      <c r="AC393" s="95">
        <f t="shared" si="91"/>
        <v>0</v>
      </c>
      <c r="AD393" s="95">
        <f t="shared" si="92"/>
        <v>0</v>
      </c>
      <c r="AE393" s="38">
        <f t="shared" si="93"/>
        <v>0</v>
      </c>
      <c r="AF393" s="38">
        <f t="shared" si="94"/>
        <v>0</v>
      </c>
      <c r="AG393" s="38"/>
      <c r="AH393" s="38">
        <f t="shared" si="95"/>
        <v>0</v>
      </c>
      <c r="AI393" s="38">
        <f t="shared" si="96"/>
        <v>0</v>
      </c>
      <c r="AJ393" s="38">
        <f t="shared" si="97"/>
        <v>0</v>
      </c>
      <c r="AK393" s="38">
        <f t="shared" si="98"/>
        <v>0</v>
      </c>
      <c r="AL393" s="38">
        <f t="shared" si="99"/>
        <v>0</v>
      </c>
      <c r="AM393" s="38">
        <f t="shared" si="100"/>
        <v>0</v>
      </c>
      <c r="AN393" s="38"/>
    </row>
    <row r="394" spans="4:40" x14ac:dyDescent="0.3">
      <c r="D394" s="150"/>
      <c r="E394" s="146">
        <f t="shared" si="59"/>
        <v>0</v>
      </c>
      <c r="F394" s="96"/>
      <c r="G394" s="96"/>
      <c r="H394" s="96"/>
      <c r="I394" s="96"/>
      <c r="J394" s="96">
        <f>IF(D45=0,0,COUNTIF(D45:New,D45&amp;""))</f>
        <v>0</v>
      </c>
      <c r="K394" s="95">
        <f t="shared" si="81"/>
        <v>0</v>
      </c>
      <c r="L394" s="150">
        <f t="shared" si="82"/>
        <v>0</v>
      </c>
      <c r="M394" s="95">
        <f t="shared" si="83"/>
        <v>0</v>
      </c>
      <c r="N394" s="95">
        <f t="shared" si="84"/>
        <v>0</v>
      </c>
      <c r="O394" s="95">
        <f t="shared" si="85"/>
        <v>0</v>
      </c>
      <c r="P394" s="95">
        <f t="shared" si="86"/>
        <v>0</v>
      </c>
      <c r="Q394" s="95"/>
      <c r="R394" s="95"/>
      <c r="S394" s="95"/>
      <c r="T394" s="95"/>
      <c r="U394" s="95">
        <f t="shared" si="87"/>
        <v>0</v>
      </c>
      <c r="V394" s="95">
        <f t="shared" si="88"/>
        <v>0</v>
      </c>
      <c r="W394" s="95">
        <f t="shared" si="89"/>
        <v>0</v>
      </c>
      <c r="X394" s="95">
        <f t="shared" si="90"/>
        <v>0</v>
      </c>
      <c r="Y394" s="95"/>
      <c r="Z394" s="95"/>
      <c r="AA394" s="95"/>
      <c r="AB394" s="95"/>
      <c r="AC394" s="95">
        <f t="shared" si="91"/>
        <v>0</v>
      </c>
      <c r="AD394" s="95">
        <f t="shared" si="92"/>
        <v>0</v>
      </c>
      <c r="AE394" s="38">
        <f t="shared" si="93"/>
        <v>0</v>
      </c>
      <c r="AF394" s="38">
        <f t="shared" si="94"/>
        <v>0</v>
      </c>
      <c r="AG394" s="38"/>
      <c r="AH394" s="38">
        <f t="shared" si="95"/>
        <v>0</v>
      </c>
      <c r="AI394" s="38">
        <f t="shared" si="96"/>
        <v>0</v>
      </c>
      <c r="AJ394" s="38">
        <f t="shared" si="97"/>
        <v>0</v>
      </c>
      <c r="AK394" s="38">
        <f t="shared" si="98"/>
        <v>0</v>
      </c>
      <c r="AL394" s="38">
        <f t="shared" si="99"/>
        <v>0</v>
      </c>
      <c r="AM394" s="38">
        <f t="shared" si="100"/>
        <v>0</v>
      </c>
      <c r="AN394" s="38"/>
    </row>
    <row r="395" spans="4:40" x14ac:dyDescent="0.3">
      <c r="D395" s="150"/>
      <c r="E395" s="146">
        <f t="shared" si="59"/>
        <v>0</v>
      </c>
      <c r="F395" s="96"/>
      <c r="G395" s="96"/>
      <c r="H395" s="96"/>
      <c r="I395" s="96"/>
      <c r="J395" s="96">
        <f>IF(D46=0,0,COUNTIF(New,D46&amp;""))</f>
        <v>0</v>
      </c>
      <c r="K395" s="95">
        <f t="shared" si="81"/>
        <v>0</v>
      </c>
      <c r="L395" s="150">
        <f t="shared" si="82"/>
        <v>0</v>
      </c>
      <c r="M395" s="95">
        <f t="shared" si="83"/>
        <v>0</v>
      </c>
      <c r="N395" s="95">
        <f t="shared" si="84"/>
        <v>0</v>
      </c>
      <c r="O395" s="95">
        <f t="shared" si="85"/>
        <v>0</v>
      </c>
      <c r="P395" s="95">
        <f t="shared" si="86"/>
        <v>0</v>
      </c>
      <c r="Q395" s="95"/>
      <c r="R395" s="95"/>
      <c r="S395" s="95"/>
      <c r="T395" s="95"/>
      <c r="U395" s="95">
        <f t="shared" si="87"/>
        <v>0</v>
      </c>
      <c r="V395" s="95">
        <f t="shared" si="88"/>
        <v>0</v>
      </c>
      <c r="W395" s="95">
        <f t="shared" si="89"/>
        <v>0</v>
      </c>
      <c r="X395" s="95">
        <f t="shared" si="90"/>
        <v>0</v>
      </c>
      <c r="Y395" s="95"/>
      <c r="Z395" s="95"/>
      <c r="AA395" s="95"/>
      <c r="AB395" s="95"/>
      <c r="AC395" s="95">
        <f t="shared" si="91"/>
        <v>0</v>
      </c>
      <c r="AD395" s="95">
        <f t="shared" si="92"/>
        <v>0</v>
      </c>
      <c r="AE395" s="38">
        <f t="shared" si="93"/>
        <v>0</v>
      </c>
      <c r="AF395" s="38">
        <f t="shared" si="94"/>
        <v>0</v>
      </c>
      <c r="AG395" s="38"/>
      <c r="AH395" s="38">
        <f t="shared" si="95"/>
        <v>0</v>
      </c>
      <c r="AI395" s="38">
        <f t="shared" si="96"/>
        <v>0</v>
      </c>
      <c r="AJ395" s="38">
        <f t="shared" si="97"/>
        <v>0</v>
      </c>
      <c r="AK395" s="38">
        <f t="shared" si="98"/>
        <v>0</v>
      </c>
      <c r="AL395" s="38">
        <f t="shared" si="99"/>
        <v>0</v>
      </c>
      <c r="AM395" s="38">
        <f t="shared" si="100"/>
        <v>0</v>
      </c>
      <c r="AN395" s="38"/>
    </row>
    <row r="396" spans="4:40" x14ac:dyDescent="0.3">
      <c r="D396" s="150"/>
      <c r="E396" s="146">
        <f t="shared" si="59"/>
        <v>0</v>
      </c>
      <c r="F396" s="96"/>
      <c r="G396" s="96"/>
      <c r="H396" s="96"/>
      <c r="I396" s="96"/>
      <c r="J396" s="96">
        <f>IF(D47=0,0,COUNTIF(New,D47&amp;""))</f>
        <v>0</v>
      </c>
      <c r="K396" s="95">
        <f t="shared" si="81"/>
        <v>0</v>
      </c>
      <c r="L396" s="150">
        <f t="shared" si="82"/>
        <v>0</v>
      </c>
      <c r="M396" s="95">
        <f t="shared" si="83"/>
        <v>0</v>
      </c>
      <c r="N396" s="95">
        <f t="shared" si="84"/>
        <v>0</v>
      </c>
      <c r="O396" s="95">
        <f t="shared" si="85"/>
        <v>0</v>
      </c>
      <c r="P396" s="95">
        <f t="shared" si="86"/>
        <v>0</v>
      </c>
      <c r="Q396" s="95"/>
      <c r="R396" s="95"/>
      <c r="S396" s="95"/>
      <c r="T396" s="95"/>
      <c r="U396" s="95">
        <f t="shared" si="87"/>
        <v>0</v>
      </c>
      <c r="V396" s="95">
        <f t="shared" si="88"/>
        <v>0</v>
      </c>
      <c r="W396" s="95">
        <f t="shared" si="89"/>
        <v>0</v>
      </c>
      <c r="X396" s="95">
        <f t="shared" si="90"/>
        <v>0</v>
      </c>
      <c r="Y396" s="95"/>
      <c r="Z396" s="95"/>
      <c r="AA396" s="95"/>
      <c r="AB396" s="95"/>
      <c r="AC396" s="95">
        <f t="shared" si="91"/>
        <v>0</v>
      </c>
      <c r="AD396" s="95">
        <f t="shared" si="92"/>
        <v>0</v>
      </c>
      <c r="AE396" s="38">
        <f t="shared" si="93"/>
        <v>0</v>
      </c>
      <c r="AF396" s="38">
        <f t="shared" si="94"/>
        <v>0</v>
      </c>
      <c r="AG396" s="38"/>
      <c r="AH396" s="38">
        <f t="shared" si="95"/>
        <v>0</v>
      </c>
      <c r="AI396" s="38">
        <f t="shared" si="96"/>
        <v>0</v>
      </c>
      <c r="AJ396" s="38">
        <f t="shared" si="97"/>
        <v>0</v>
      </c>
      <c r="AK396" s="38">
        <f t="shared" si="98"/>
        <v>0</v>
      </c>
      <c r="AL396" s="38">
        <f t="shared" si="99"/>
        <v>0</v>
      </c>
      <c r="AM396" s="38">
        <f t="shared" si="100"/>
        <v>0</v>
      </c>
      <c r="AN396" s="38"/>
    </row>
    <row r="397" spans="4:40" x14ac:dyDescent="0.3">
      <c r="D397" s="150"/>
      <c r="E397" s="146">
        <f t="shared" si="59"/>
        <v>0</v>
      </c>
      <c r="F397" s="96"/>
      <c r="G397" s="96"/>
      <c r="H397" s="96"/>
      <c r="I397" s="96"/>
      <c r="J397" s="96">
        <f>IF(D48=0,0,COUNTIF(D48:New,D48&amp;""))</f>
        <v>0</v>
      </c>
      <c r="K397" s="95">
        <f t="shared" si="81"/>
        <v>0</v>
      </c>
      <c r="L397" s="150">
        <f t="shared" si="82"/>
        <v>0</v>
      </c>
      <c r="M397" s="95">
        <f t="shared" si="83"/>
        <v>0</v>
      </c>
      <c r="N397" s="95">
        <f t="shared" si="84"/>
        <v>0</v>
      </c>
      <c r="O397" s="95">
        <f t="shared" si="85"/>
        <v>0</v>
      </c>
      <c r="P397" s="95">
        <f t="shared" si="86"/>
        <v>0</v>
      </c>
      <c r="Q397" s="95"/>
      <c r="R397" s="95"/>
      <c r="S397" s="95"/>
      <c r="T397" s="95"/>
      <c r="U397" s="95">
        <f t="shared" si="87"/>
        <v>0</v>
      </c>
      <c r="V397" s="95">
        <f t="shared" si="88"/>
        <v>0</v>
      </c>
      <c r="W397" s="95">
        <f t="shared" si="89"/>
        <v>0</v>
      </c>
      <c r="X397" s="95">
        <f t="shared" si="90"/>
        <v>0</v>
      </c>
      <c r="Y397" s="95"/>
      <c r="Z397" s="95"/>
      <c r="AA397" s="95"/>
      <c r="AB397" s="95"/>
      <c r="AC397" s="95">
        <f t="shared" si="91"/>
        <v>0</v>
      </c>
      <c r="AD397" s="95">
        <f t="shared" si="92"/>
        <v>0</v>
      </c>
      <c r="AE397" s="38">
        <f t="shared" si="93"/>
        <v>0</v>
      </c>
      <c r="AF397" s="38">
        <f t="shared" si="94"/>
        <v>0</v>
      </c>
      <c r="AG397" s="38"/>
      <c r="AH397" s="38">
        <f t="shared" si="95"/>
        <v>0</v>
      </c>
      <c r="AI397" s="38">
        <f t="shared" si="96"/>
        <v>0</v>
      </c>
      <c r="AJ397" s="38">
        <f t="shared" si="97"/>
        <v>0</v>
      </c>
      <c r="AK397" s="38">
        <f t="shared" si="98"/>
        <v>0</v>
      </c>
      <c r="AL397" s="38">
        <f t="shared" si="99"/>
        <v>0</v>
      </c>
      <c r="AM397" s="38">
        <f t="shared" si="100"/>
        <v>0</v>
      </c>
      <c r="AN397" s="38"/>
    </row>
    <row r="398" spans="4:40" x14ac:dyDescent="0.3">
      <c r="D398" s="150"/>
      <c r="E398" s="146">
        <f t="shared" si="59"/>
        <v>0</v>
      </c>
      <c r="F398" s="96"/>
      <c r="G398" s="96"/>
      <c r="H398" s="96"/>
      <c r="I398" s="96"/>
      <c r="J398" s="96">
        <f>IF(D49=0,0,COUNTIF(New,D49&amp;""))</f>
        <v>0</v>
      </c>
      <c r="K398" s="95">
        <f t="shared" si="81"/>
        <v>0</v>
      </c>
      <c r="L398" s="150">
        <f t="shared" si="82"/>
        <v>0</v>
      </c>
      <c r="M398" s="95">
        <f t="shared" si="83"/>
        <v>0</v>
      </c>
      <c r="N398" s="95">
        <f t="shared" si="84"/>
        <v>0</v>
      </c>
      <c r="O398" s="95">
        <f t="shared" si="85"/>
        <v>0</v>
      </c>
      <c r="P398" s="95">
        <f t="shared" si="86"/>
        <v>0</v>
      </c>
      <c r="Q398" s="95"/>
      <c r="R398" s="95"/>
      <c r="S398" s="95"/>
      <c r="T398" s="95"/>
      <c r="U398" s="95">
        <f t="shared" si="87"/>
        <v>0</v>
      </c>
      <c r="V398" s="95">
        <f t="shared" si="88"/>
        <v>0</v>
      </c>
      <c r="W398" s="95">
        <f t="shared" si="89"/>
        <v>0</v>
      </c>
      <c r="X398" s="95">
        <f t="shared" si="90"/>
        <v>0</v>
      </c>
      <c r="Y398" s="95"/>
      <c r="Z398" s="95"/>
      <c r="AA398" s="95"/>
      <c r="AB398" s="95"/>
      <c r="AC398" s="95">
        <f t="shared" si="91"/>
        <v>0</v>
      </c>
      <c r="AD398" s="95">
        <f t="shared" si="92"/>
        <v>0</v>
      </c>
      <c r="AE398" s="38">
        <f t="shared" si="93"/>
        <v>0</v>
      </c>
      <c r="AF398" s="38">
        <f t="shared" si="94"/>
        <v>0</v>
      </c>
      <c r="AG398" s="38"/>
      <c r="AH398" s="38">
        <f t="shared" si="95"/>
        <v>0</v>
      </c>
      <c r="AI398" s="38">
        <f t="shared" si="96"/>
        <v>0</v>
      </c>
      <c r="AJ398" s="38">
        <f t="shared" si="97"/>
        <v>0</v>
      </c>
      <c r="AK398" s="38">
        <f t="shared" si="98"/>
        <v>0</v>
      </c>
      <c r="AL398" s="38">
        <f t="shared" si="99"/>
        <v>0</v>
      </c>
      <c r="AM398" s="38">
        <f t="shared" si="100"/>
        <v>0</v>
      </c>
      <c r="AN398" s="38"/>
    </row>
    <row r="399" spans="4:40" x14ac:dyDescent="0.3">
      <c r="D399" s="150"/>
      <c r="E399" s="146">
        <f t="shared" si="59"/>
        <v>0</v>
      </c>
      <c r="F399" s="96"/>
      <c r="G399" s="96"/>
      <c r="H399" s="96"/>
      <c r="I399" s="96"/>
      <c r="J399" s="96">
        <f>IF(D50=0,0,COUNTIF(New,D50&amp;""))</f>
        <v>0</v>
      </c>
      <c r="K399" s="95">
        <f t="shared" si="81"/>
        <v>0</v>
      </c>
      <c r="L399" s="150">
        <f t="shared" si="82"/>
        <v>0</v>
      </c>
      <c r="M399" s="95">
        <f t="shared" si="83"/>
        <v>0</v>
      </c>
      <c r="N399" s="95">
        <f t="shared" si="84"/>
        <v>0</v>
      </c>
      <c r="O399" s="95">
        <f t="shared" si="85"/>
        <v>0</v>
      </c>
      <c r="P399" s="95">
        <f t="shared" si="86"/>
        <v>0</v>
      </c>
      <c r="Q399" s="95"/>
      <c r="R399" s="95"/>
      <c r="S399" s="95"/>
      <c r="T399" s="95"/>
      <c r="U399" s="95">
        <f t="shared" si="87"/>
        <v>0</v>
      </c>
      <c r="V399" s="95">
        <f t="shared" si="88"/>
        <v>0</v>
      </c>
      <c r="W399" s="95">
        <f t="shared" si="89"/>
        <v>0</v>
      </c>
      <c r="X399" s="95">
        <f t="shared" si="90"/>
        <v>0</v>
      </c>
      <c r="Y399" s="95"/>
      <c r="Z399" s="95"/>
      <c r="AA399" s="95"/>
      <c r="AB399" s="95"/>
      <c r="AC399" s="95">
        <f t="shared" si="91"/>
        <v>0</v>
      </c>
      <c r="AD399" s="95">
        <f t="shared" si="92"/>
        <v>0</v>
      </c>
      <c r="AE399" s="38">
        <f t="shared" si="93"/>
        <v>0</v>
      </c>
      <c r="AF399" s="38">
        <f t="shared" si="94"/>
        <v>0</v>
      </c>
      <c r="AG399" s="38"/>
      <c r="AH399" s="38">
        <f t="shared" si="95"/>
        <v>0</v>
      </c>
      <c r="AI399" s="38">
        <f t="shared" si="96"/>
        <v>0</v>
      </c>
      <c r="AJ399" s="38">
        <f t="shared" si="97"/>
        <v>0</v>
      </c>
      <c r="AK399" s="38">
        <f t="shared" si="98"/>
        <v>0</v>
      </c>
      <c r="AL399" s="38">
        <f t="shared" si="99"/>
        <v>0</v>
      </c>
      <c r="AM399" s="38">
        <f t="shared" si="100"/>
        <v>0</v>
      </c>
      <c r="AN399" s="38"/>
    </row>
    <row r="400" spans="4:40" x14ac:dyDescent="0.3">
      <c r="D400" s="150"/>
      <c r="E400" s="146">
        <f t="shared" si="59"/>
        <v>0</v>
      </c>
      <c r="F400" s="96"/>
      <c r="G400" s="96"/>
      <c r="H400" s="96"/>
      <c r="I400" s="96"/>
      <c r="J400" s="96">
        <f>IF(D51=0,0,COUNTIF(D51:New,D51&amp;""))</f>
        <v>0</v>
      </c>
      <c r="K400" s="95">
        <f t="shared" si="81"/>
        <v>0</v>
      </c>
      <c r="L400" s="150">
        <f t="shared" si="82"/>
        <v>0</v>
      </c>
      <c r="M400" s="95">
        <f t="shared" si="83"/>
        <v>0</v>
      </c>
      <c r="N400" s="95">
        <f t="shared" si="84"/>
        <v>0</v>
      </c>
      <c r="O400" s="95">
        <f t="shared" si="85"/>
        <v>0</v>
      </c>
      <c r="P400" s="95">
        <f t="shared" si="86"/>
        <v>0</v>
      </c>
      <c r="Q400" s="95"/>
      <c r="R400" s="95"/>
      <c r="S400" s="95"/>
      <c r="T400" s="95"/>
      <c r="U400" s="95">
        <f t="shared" si="87"/>
        <v>0</v>
      </c>
      <c r="V400" s="95">
        <f t="shared" si="88"/>
        <v>0</v>
      </c>
      <c r="W400" s="95">
        <f t="shared" si="89"/>
        <v>0</v>
      </c>
      <c r="X400" s="95">
        <f t="shared" si="90"/>
        <v>0</v>
      </c>
      <c r="Y400" s="95"/>
      <c r="Z400" s="95"/>
      <c r="AA400" s="95"/>
      <c r="AB400" s="95"/>
      <c r="AC400" s="95">
        <f t="shared" si="91"/>
        <v>0</v>
      </c>
      <c r="AD400" s="95">
        <f t="shared" si="92"/>
        <v>0</v>
      </c>
      <c r="AE400" s="38">
        <f t="shared" si="93"/>
        <v>0</v>
      </c>
      <c r="AF400" s="38">
        <f t="shared" si="94"/>
        <v>0</v>
      </c>
      <c r="AG400" s="38"/>
      <c r="AH400" s="38">
        <f t="shared" si="95"/>
        <v>0</v>
      </c>
      <c r="AI400" s="38">
        <f t="shared" si="96"/>
        <v>0</v>
      </c>
      <c r="AJ400" s="38">
        <f t="shared" si="97"/>
        <v>0</v>
      </c>
      <c r="AK400" s="38">
        <f t="shared" si="98"/>
        <v>0</v>
      </c>
      <c r="AL400" s="38">
        <f t="shared" si="99"/>
        <v>0</v>
      </c>
      <c r="AM400" s="38">
        <f t="shared" si="100"/>
        <v>0</v>
      </c>
      <c r="AN400" s="38"/>
    </row>
    <row r="401" spans="4:40" x14ac:dyDescent="0.3">
      <c r="D401" s="150"/>
      <c r="E401" s="146">
        <f t="shared" si="59"/>
        <v>0</v>
      </c>
      <c r="F401" s="96"/>
      <c r="G401" s="96"/>
      <c r="H401" s="96"/>
      <c r="I401" s="96"/>
      <c r="J401" s="96">
        <f>IF(D52=0,0,COUNTIF(New,D52&amp;""))</f>
        <v>0</v>
      </c>
      <c r="K401" s="95">
        <f t="shared" si="81"/>
        <v>0</v>
      </c>
      <c r="L401" s="150">
        <f t="shared" si="82"/>
        <v>0</v>
      </c>
      <c r="M401" s="95">
        <f t="shared" si="83"/>
        <v>0</v>
      </c>
      <c r="N401" s="95">
        <f t="shared" si="84"/>
        <v>0</v>
      </c>
      <c r="O401" s="95">
        <f t="shared" si="85"/>
        <v>0</v>
      </c>
      <c r="P401" s="95">
        <f t="shared" si="86"/>
        <v>0</v>
      </c>
      <c r="Q401" s="95"/>
      <c r="R401" s="95"/>
      <c r="S401" s="95"/>
      <c r="T401" s="95"/>
      <c r="U401" s="95">
        <f t="shared" si="87"/>
        <v>0</v>
      </c>
      <c r="V401" s="95">
        <f t="shared" si="88"/>
        <v>0</v>
      </c>
      <c r="W401" s="95">
        <f t="shared" si="89"/>
        <v>0</v>
      </c>
      <c r="X401" s="95">
        <f t="shared" si="90"/>
        <v>0</v>
      </c>
      <c r="Y401" s="95"/>
      <c r="Z401" s="95"/>
      <c r="AA401" s="95"/>
      <c r="AB401" s="95"/>
      <c r="AC401" s="95">
        <f t="shared" si="91"/>
        <v>0</v>
      </c>
      <c r="AD401" s="95">
        <f t="shared" si="92"/>
        <v>0</v>
      </c>
      <c r="AE401" s="38">
        <f t="shared" si="93"/>
        <v>0</v>
      </c>
      <c r="AF401" s="38">
        <f t="shared" si="94"/>
        <v>0</v>
      </c>
      <c r="AG401" s="38"/>
      <c r="AH401" s="38">
        <f t="shared" si="95"/>
        <v>0</v>
      </c>
      <c r="AI401" s="38">
        <f t="shared" si="96"/>
        <v>0</v>
      </c>
      <c r="AJ401" s="38">
        <f t="shared" si="97"/>
        <v>0</v>
      </c>
      <c r="AK401" s="38">
        <f t="shared" si="98"/>
        <v>0</v>
      </c>
      <c r="AL401" s="38">
        <f t="shared" si="99"/>
        <v>0</v>
      </c>
      <c r="AM401" s="38">
        <f t="shared" si="100"/>
        <v>0</v>
      </c>
      <c r="AN401" s="38"/>
    </row>
    <row r="402" spans="4:40" x14ac:dyDescent="0.3">
      <c r="D402" s="150"/>
      <c r="E402" s="146">
        <f t="shared" si="59"/>
        <v>0</v>
      </c>
      <c r="F402" s="96"/>
      <c r="G402" s="96"/>
      <c r="H402" s="96"/>
      <c r="I402" s="96"/>
      <c r="J402" s="96">
        <f>IF(D53=0,0,COUNTIF(New,D53&amp;""))</f>
        <v>0</v>
      </c>
      <c r="K402" s="95">
        <f t="shared" si="81"/>
        <v>0</v>
      </c>
      <c r="L402" s="150">
        <f t="shared" si="82"/>
        <v>0</v>
      </c>
      <c r="M402" s="95">
        <f t="shared" si="83"/>
        <v>0</v>
      </c>
      <c r="N402" s="95">
        <f t="shared" si="84"/>
        <v>0</v>
      </c>
      <c r="O402" s="95">
        <f t="shared" si="85"/>
        <v>0</v>
      </c>
      <c r="P402" s="95">
        <f t="shared" si="86"/>
        <v>0</v>
      </c>
      <c r="Q402" s="95"/>
      <c r="R402" s="95"/>
      <c r="S402" s="95"/>
      <c r="T402" s="95"/>
      <c r="U402" s="95">
        <f t="shared" si="87"/>
        <v>0</v>
      </c>
      <c r="V402" s="95">
        <f t="shared" si="88"/>
        <v>0</v>
      </c>
      <c r="W402" s="95">
        <f t="shared" si="89"/>
        <v>0</v>
      </c>
      <c r="X402" s="95">
        <f t="shared" si="90"/>
        <v>0</v>
      </c>
      <c r="Y402" s="95"/>
      <c r="Z402" s="95"/>
      <c r="AA402" s="95"/>
      <c r="AB402" s="95"/>
      <c r="AC402" s="95">
        <f t="shared" si="91"/>
        <v>0</v>
      </c>
      <c r="AD402" s="95">
        <f t="shared" si="92"/>
        <v>0</v>
      </c>
      <c r="AE402" s="38">
        <f t="shared" si="93"/>
        <v>0</v>
      </c>
      <c r="AF402" s="38">
        <f t="shared" si="94"/>
        <v>0</v>
      </c>
      <c r="AG402" s="38"/>
      <c r="AH402" s="38">
        <f t="shared" si="95"/>
        <v>0</v>
      </c>
      <c r="AI402" s="38">
        <f t="shared" si="96"/>
        <v>0</v>
      </c>
      <c r="AJ402" s="38">
        <f t="shared" si="97"/>
        <v>0</v>
      </c>
      <c r="AK402" s="38">
        <f t="shared" si="98"/>
        <v>0</v>
      </c>
      <c r="AL402" s="38">
        <f t="shared" si="99"/>
        <v>0</v>
      </c>
      <c r="AM402" s="38">
        <f t="shared" si="100"/>
        <v>0</v>
      </c>
      <c r="AN402" s="38"/>
    </row>
    <row r="403" spans="4:40" x14ac:dyDescent="0.3">
      <c r="D403" s="150"/>
      <c r="E403" s="146">
        <f t="shared" si="59"/>
        <v>0</v>
      </c>
      <c r="F403" s="96"/>
      <c r="G403" s="96"/>
      <c r="H403" s="96"/>
      <c r="I403" s="96"/>
      <c r="J403" s="96">
        <f>IF(D54=0,0,COUNTIF(D54:New,D54&amp;""))</f>
        <v>0</v>
      </c>
      <c r="K403" s="95">
        <f t="shared" si="81"/>
        <v>0</v>
      </c>
      <c r="L403" s="150">
        <f t="shared" si="82"/>
        <v>0</v>
      </c>
      <c r="M403" s="95">
        <f t="shared" si="83"/>
        <v>0</v>
      </c>
      <c r="N403" s="95">
        <f t="shared" si="84"/>
        <v>0</v>
      </c>
      <c r="O403" s="95">
        <f t="shared" si="85"/>
        <v>0</v>
      </c>
      <c r="P403" s="95">
        <f t="shared" si="86"/>
        <v>0</v>
      </c>
      <c r="Q403" s="95"/>
      <c r="R403" s="95"/>
      <c r="S403" s="95"/>
      <c r="T403" s="95"/>
      <c r="U403" s="95">
        <f t="shared" si="87"/>
        <v>0</v>
      </c>
      <c r="V403" s="95">
        <f t="shared" si="88"/>
        <v>0</v>
      </c>
      <c r="W403" s="95">
        <f t="shared" si="89"/>
        <v>0</v>
      </c>
      <c r="X403" s="95">
        <f t="shared" si="90"/>
        <v>0</v>
      </c>
      <c r="Y403" s="95"/>
      <c r="Z403" s="95"/>
      <c r="AA403" s="95"/>
      <c r="AB403" s="95"/>
      <c r="AC403" s="95">
        <f t="shared" si="91"/>
        <v>0</v>
      </c>
      <c r="AD403" s="95">
        <f t="shared" si="92"/>
        <v>0</v>
      </c>
      <c r="AE403" s="38">
        <f t="shared" si="93"/>
        <v>0</v>
      </c>
      <c r="AF403" s="38">
        <f t="shared" si="94"/>
        <v>0</v>
      </c>
      <c r="AG403" s="38"/>
      <c r="AH403" s="38">
        <f t="shared" si="95"/>
        <v>0</v>
      </c>
      <c r="AI403" s="38">
        <f t="shared" si="96"/>
        <v>0</v>
      </c>
      <c r="AJ403" s="38">
        <f t="shared" si="97"/>
        <v>0</v>
      </c>
      <c r="AK403" s="38">
        <f t="shared" si="98"/>
        <v>0</v>
      </c>
      <c r="AL403" s="38">
        <f t="shared" si="99"/>
        <v>0</v>
      </c>
      <c r="AM403" s="38">
        <f t="shared" si="100"/>
        <v>0</v>
      </c>
      <c r="AN403" s="38"/>
    </row>
    <row r="404" spans="4:40" x14ac:dyDescent="0.3">
      <c r="D404" s="150"/>
      <c r="E404" s="146">
        <f t="shared" si="59"/>
        <v>0</v>
      </c>
      <c r="F404" s="96"/>
      <c r="G404" s="96"/>
      <c r="H404" s="96"/>
      <c r="I404" s="96"/>
      <c r="J404" s="96">
        <f>IF(D55=0,0,COUNTIF(New,D55&amp;""))</f>
        <v>0</v>
      </c>
      <c r="K404" s="95">
        <f t="shared" si="81"/>
        <v>0</v>
      </c>
      <c r="L404" s="150">
        <f t="shared" si="82"/>
        <v>0</v>
      </c>
      <c r="M404" s="95">
        <f t="shared" si="83"/>
        <v>0</v>
      </c>
      <c r="N404" s="95">
        <f t="shared" si="84"/>
        <v>0</v>
      </c>
      <c r="O404" s="95">
        <f t="shared" si="85"/>
        <v>0</v>
      </c>
      <c r="P404" s="95">
        <f t="shared" si="86"/>
        <v>0</v>
      </c>
      <c r="Q404" s="95"/>
      <c r="R404" s="95"/>
      <c r="S404" s="95"/>
      <c r="T404" s="95"/>
      <c r="U404" s="95">
        <f t="shared" si="87"/>
        <v>0</v>
      </c>
      <c r="V404" s="95">
        <f t="shared" si="88"/>
        <v>0</v>
      </c>
      <c r="W404" s="95">
        <f t="shared" si="89"/>
        <v>0</v>
      </c>
      <c r="X404" s="95">
        <f t="shared" si="90"/>
        <v>0</v>
      </c>
      <c r="Y404" s="95"/>
      <c r="Z404" s="95"/>
      <c r="AA404" s="95"/>
      <c r="AB404" s="95"/>
      <c r="AC404" s="95">
        <f t="shared" si="91"/>
        <v>0</v>
      </c>
      <c r="AD404" s="95">
        <f t="shared" si="92"/>
        <v>0</v>
      </c>
      <c r="AE404" s="38">
        <f t="shared" si="93"/>
        <v>0</v>
      </c>
      <c r="AF404" s="38">
        <f t="shared" si="94"/>
        <v>0</v>
      </c>
      <c r="AG404" s="38"/>
      <c r="AH404" s="38">
        <f t="shared" si="95"/>
        <v>0</v>
      </c>
      <c r="AI404" s="38">
        <f t="shared" si="96"/>
        <v>0</v>
      </c>
      <c r="AJ404" s="38">
        <f t="shared" si="97"/>
        <v>0</v>
      </c>
      <c r="AK404" s="38">
        <f t="shared" si="98"/>
        <v>0</v>
      </c>
      <c r="AL404" s="38">
        <f t="shared" si="99"/>
        <v>0</v>
      </c>
      <c r="AM404" s="38">
        <f t="shared" si="100"/>
        <v>0</v>
      </c>
      <c r="AN404" s="38"/>
    </row>
    <row r="405" spans="4:40" x14ac:dyDescent="0.3">
      <c r="D405" s="150"/>
      <c r="E405" s="146">
        <f t="shared" si="59"/>
        <v>0</v>
      </c>
      <c r="F405" s="96"/>
      <c r="G405" s="96"/>
      <c r="H405" s="96"/>
      <c r="I405" s="96"/>
      <c r="J405" s="96">
        <f>IF(D56=0,0,COUNTIF(New,D56&amp;""))</f>
        <v>0</v>
      </c>
      <c r="K405" s="95">
        <f t="shared" si="81"/>
        <v>0</v>
      </c>
      <c r="L405" s="150">
        <f t="shared" si="82"/>
        <v>0</v>
      </c>
      <c r="M405" s="95">
        <f t="shared" si="83"/>
        <v>0</v>
      </c>
      <c r="N405" s="95">
        <f t="shared" si="84"/>
        <v>0</v>
      </c>
      <c r="O405" s="95">
        <f t="shared" si="85"/>
        <v>0</v>
      </c>
      <c r="P405" s="95">
        <f t="shared" si="86"/>
        <v>0</v>
      </c>
      <c r="Q405" s="95"/>
      <c r="R405" s="95"/>
      <c r="S405" s="95"/>
      <c r="T405" s="95"/>
      <c r="U405" s="95">
        <f t="shared" si="87"/>
        <v>0</v>
      </c>
      <c r="V405" s="95">
        <f t="shared" si="88"/>
        <v>0</v>
      </c>
      <c r="W405" s="95">
        <f t="shared" si="89"/>
        <v>0</v>
      </c>
      <c r="X405" s="95">
        <f t="shared" si="90"/>
        <v>0</v>
      </c>
      <c r="Y405" s="95"/>
      <c r="Z405" s="95"/>
      <c r="AA405" s="95"/>
      <c r="AB405" s="95"/>
      <c r="AC405" s="95">
        <f t="shared" si="91"/>
        <v>0</v>
      </c>
      <c r="AD405" s="95">
        <f t="shared" si="92"/>
        <v>0</v>
      </c>
      <c r="AE405" s="38">
        <f t="shared" si="93"/>
        <v>0</v>
      </c>
      <c r="AF405" s="38">
        <f t="shared" si="94"/>
        <v>0</v>
      </c>
      <c r="AG405" s="38"/>
      <c r="AH405" s="38">
        <f t="shared" si="95"/>
        <v>0</v>
      </c>
      <c r="AI405" s="38">
        <f t="shared" si="96"/>
        <v>0</v>
      </c>
      <c r="AJ405" s="38">
        <f t="shared" si="97"/>
        <v>0</v>
      </c>
      <c r="AK405" s="38">
        <f t="shared" si="98"/>
        <v>0</v>
      </c>
      <c r="AL405" s="38">
        <f t="shared" si="99"/>
        <v>0</v>
      </c>
      <c r="AM405" s="38">
        <f t="shared" si="100"/>
        <v>0</v>
      </c>
      <c r="AN405" s="38"/>
    </row>
    <row r="406" spans="4:40" x14ac:dyDescent="0.3">
      <c r="D406" s="150"/>
      <c r="E406" s="146">
        <f t="shared" si="59"/>
        <v>0</v>
      </c>
      <c r="F406" s="96"/>
      <c r="G406" s="96"/>
      <c r="H406" s="96"/>
      <c r="I406" s="96"/>
      <c r="J406" s="96">
        <f>IF(D57=0,0,COUNTIF(D57:New,D57&amp;""))</f>
        <v>0</v>
      </c>
      <c r="K406" s="95">
        <f t="shared" si="81"/>
        <v>0</v>
      </c>
      <c r="L406" s="150">
        <f t="shared" si="82"/>
        <v>0</v>
      </c>
      <c r="M406" s="95">
        <f t="shared" si="83"/>
        <v>0</v>
      </c>
      <c r="N406" s="95">
        <f t="shared" si="84"/>
        <v>0</v>
      </c>
      <c r="O406" s="95">
        <f t="shared" si="85"/>
        <v>0</v>
      </c>
      <c r="P406" s="95">
        <f t="shared" si="86"/>
        <v>0</v>
      </c>
      <c r="Q406" s="95"/>
      <c r="R406" s="95"/>
      <c r="S406" s="95"/>
      <c r="T406" s="95"/>
      <c r="U406" s="95">
        <f t="shared" si="87"/>
        <v>0</v>
      </c>
      <c r="V406" s="95">
        <f t="shared" si="88"/>
        <v>0</v>
      </c>
      <c r="W406" s="95">
        <f t="shared" si="89"/>
        <v>0</v>
      </c>
      <c r="X406" s="95">
        <f t="shared" si="90"/>
        <v>0</v>
      </c>
      <c r="Y406" s="95"/>
      <c r="Z406" s="95"/>
      <c r="AA406" s="95"/>
      <c r="AB406" s="95"/>
      <c r="AC406" s="95">
        <f t="shared" si="91"/>
        <v>0</v>
      </c>
      <c r="AD406" s="95">
        <f t="shared" si="92"/>
        <v>0</v>
      </c>
      <c r="AE406" s="38">
        <f t="shared" si="93"/>
        <v>0</v>
      </c>
      <c r="AF406" s="38">
        <f t="shared" si="94"/>
        <v>0</v>
      </c>
      <c r="AG406" s="38"/>
      <c r="AH406" s="38">
        <f t="shared" si="95"/>
        <v>0</v>
      </c>
      <c r="AI406" s="38">
        <f t="shared" si="96"/>
        <v>0</v>
      </c>
      <c r="AJ406" s="38">
        <f t="shared" si="97"/>
        <v>0</v>
      </c>
      <c r="AK406" s="38">
        <f t="shared" si="98"/>
        <v>0</v>
      </c>
      <c r="AL406" s="38">
        <f t="shared" si="99"/>
        <v>0</v>
      </c>
      <c r="AM406" s="38">
        <f t="shared" si="100"/>
        <v>0</v>
      </c>
      <c r="AN406" s="38"/>
    </row>
    <row r="407" spans="4:40" x14ac:dyDescent="0.3">
      <c r="D407" s="150"/>
      <c r="E407" s="146">
        <f t="shared" si="59"/>
        <v>0</v>
      </c>
      <c r="F407" s="96"/>
      <c r="G407" s="96"/>
      <c r="H407" s="96"/>
      <c r="I407" s="96"/>
      <c r="J407" s="96">
        <f>IF(D58=0,0,COUNTIF(New,D58&amp;""))</f>
        <v>0</v>
      </c>
      <c r="K407" s="95">
        <f t="shared" si="81"/>
        <v>0</v>
      </c>
      <c r="L407" s="150">
        <f t="shared" si="82"/>
        <v>0</v>
      </c>
      <c r="M407" s="95">
        <f t="shared" si="83"/>
        <v>0</v>
      </c>
      <c r="N407" s="95">
        <f t="shared" si="84"/>
        <v>0</v>
      </c>
      <c r="O407" s="95">
        <f t="shared" si="85"/>
        <v>0</v>
      </c>
      <c r="P407" s="95">
        <f t="shared" si="86"/>
        <v>0</v>
      </c>
      <c r="Q407" s="95"/>
      <c r="R407" s="95"/>
      <c r="S407" s="95"/>
      <c r="T407" s="95"/>
      <c r="U407" s="95">
        <f t="shared" si="87"/>
        <v>0</v>
      </c>
      <c r="V407" s="95">
        <f t="shared" si="88"/>
        <v>0</v>
      </c>
      <c r="W407" s="95">
        <f t="shared" si="89"/>
        <v>0</v>
      </c>
      <c r="X407" s="95">
        <f t="shared" si="90"/>
        <v>0</v>
      </c>
      <c r="Y407" s="95"/>
      <c r="Z407" s="95"/>
      <c r="AA407" s="95"/>
      <c r="AB407" s="95"/>
      <c r="AC407" s="95">
        <f t="shared" si="91"/>
        <v>0</v>
      </c>
      <c r="AD407" s="95">
        <f t="shared" si="92"/>
        <v>0</v>
      </c>
      <c r="AE407" s="38">
        <f t="shared" si="93"/>
        <v>0</v>
      </c>
      <c r="AF407" s="38">
        <f t="shared" si="94"/>
        <v>0</v>
      </c>
      <c r="AG407" s="38"/>
      <c r="AH407" s="38">
        <f t="shared" si="95"/>
        <v>0</v>
      </c>
      <c r="AI407" s="38">
        <f t="shared" si="96"/>
        <v>0</v>
      </c>
      <c r="AJ407" s="38">
        <f t="shared" si="97"/>
        <v>0</v>
      </c>
      <c r="AK407" s="38">
        <f t="shared" si="98"/>
        <v>0</v>
      </c>
      <c r="AL407" s="38">
        <f t="shared" si="99"/>
        <v>0</v>
      </c>
      <c r="AM407" s="38">
        <f t="shared" si="100"/>
        <v>0</v>
      </c>
      <c r="AN407" s="38"/>
    </row>
    <row r="408" spans="4:40" x14ac:dyDescent="0.3">
      <c r="D408" s="150"/>
      <c r="E408" s="146">
        <f t="shared" si="59"/>
        <v>0</v>
      </c>
      <c r="F408" s="96"/>
      <c r="G408" s="96"/>
      <c r="H408" s="96"/>
      <c r="I408" s="96"/>
      <c r="J408" s="96">
        <f>IF(D59=0,0,COUNTIF(New,D59&amp;""))</f>
        <v>0</v>
      </c>
      <c r="K408" s="95">
        <f t="shared" si="81"/>
        <v>0</v>
      </c>
      <c r="L408" s="150">
        <f t="shared" si="82"/>
        <v>0</v>
      </c>
      <c r="M408" s="95">
        <f t="shared" si="83"/>
        <v>0</v>
      </c>
      <c r="N408" s="95">
        <f t="shared" si="84"/>
        <v>0</v>
      </c>
      <c r="O408" s="95">
        <f t="shared" si="85"/>
        <v>0</v>
      </c>
      <c r="P408" s="95">
        <f t="shared" si="86"/>
        <v>0</v>
      </c>
      <c r="Q408" s="95"/>
      <c r="R408" s="95"/>
      <c r="S408" s="95"/>
      <c r="T408" s="95"/>
      <c r="U408" s="95">
        <f t="shared" si="87"/>
        <v>0</v>
      </c>
      <c r="V408" s="95">
        <f t="shared" si="88"/>
        <v>0</v>
      </c>
      <c r="W408" s="95">
        <f t="shared" si="89"/>
        <v>0</v>
      </c>
      <c r="X408" s="95">
        <f t="shared" si="90"/>
        <v>0</v>
      </c>
      <c r="Y408" s="95"/>
      <c r="Z408" s="95"/>
      <c r="AA408" s="95"/>
      <c r="AB408" s="95"/>
      <c r="AC408" s="95">
        <f t="shared" si="91"/>
        <v>0</v>
      </c>
      <c r="AD408" s="95">
        <f t="shared" si="92"/>
        <v>0</v>
      </c>
      <c r="AE408" s="38">
        <f t="shared" si="93"/>
        <v>0</v>
      </c>
      <c r="AF408" s="38">
        <f t="shared" si="94"/>
        <v>0</v>
      </c>
      <c r="AG408" s="38"/>
      <c r="AH408" s="38">
        <f t="shared" si="95"/>
        <v>0</v>
      </c>
      <c r="AI408" s="38">
        <f t="shared" si="96"/>
        <v>0</v>
      </c>
      <c r="AJ408" s="38">
        <f t="shared" si="97"/>
        <v>0</v>
      </c>
      <c r="AK408" s="38">
        <f t="shared" si="98"/>
        <v>0</v>
      </c>
      <c r="AL408" s="38">
        <f t="shared" si="99"/>
        <v>0</v>
      </c>
      <c r="AM408" s="38">
        <f t="shared" si="100"/>
        <v>0</v>
      </c>
      <c r="AN408" s="38"/>
    </row>
    <row r="409" spans="4:40" x14ac:dyDescent="0.3">
      <c r="D409" s="150"/>
      <c r="E409" s="146">
        <f t="shared" si="59"/>
        <v>0</v>
      </c>
      <c r="F409" s="96"/>
      <c r="G409" s="96"/>
      <c r="H409" s="96"/>
      <c r="I409" s="96"/>
      <c r="J409" s="96">
        <f>IF(D60=0,0,COUNTIF(D60:New,D60&amp;""))</f>
        <v>0</v>
      </c>
      <c r="K409" s="95">
        <f t="shared" si="81"/>
        <v>0</v>
      </c>
      <c r="L409" s="150">
        <f t="shared" si="82"/>
        <v>0</v>
      </c>
      <c r="M409" s="95">
        <f t="shared" si="83"/>
        <v>0</v>
      </c>
      <c r="N409" s="95">
        <f t="shared" si="84"/>
        <v>0</v>
      </c>
      <c r="O409" s="95">
        <f t="shared" si="85"/>
        <v>0</v>
      </c>
      <c r="P409" s="95">
        <f t="shared" si="86"/>
        <v>0</v>
      </c>
      <c r="Q409" s="95"/>
      <c r="R409" s="95"/>
      <c r="S409" s="95"/>
      <c r="T409" s="95"/>
      <c r="U409" s="95">
        <f t="shared" si="87"/>
        <v>0</v>
      </c>
      <c r="V409" s="95">
        <f t="shared" si="88"/>
        <v>0</v>
      </c>
      <c r="W409" s="95">
        <f t="shared" si="89"/>
        <v>0</v>
      </c>
      <c r="X409" s="95">
        <f t="shared" si="90"/>
        <v>0</v>
      </c>
      <c r="Y409" s="95"/>
      <c r="Z409" s="95"/>
      <c r="AA409" s="95"/>
      <c r="AB409" s="95"/>
      <c r="AC409" s="95">
        <f t="shared" si="91"/>
        <v>0</v>
      </c>
      <c r="AD409" s="95">
        <f t="shared" si="92"/>
        <v>0</v>
      </c>
      <c r="AE409" s="38">
        <f t="shared" si="93"/>
        <v>0</v>
      </c>
      <c r="AF409" s="38">
        <f t="shared" si="94"/>
        <v>0</v>
      </c>
      <c r="AG409" s="38"/>
      <c r="AH409" s="38">
        <f t="shared" si="95"/>
        <v>0</v>
      </c>
      <c r="AI409" s="38">
        <f t="shared" si="96"/>
        <v>0</v>
      </c>
      <c r="AJ409" s="38">
        <f t="shared" si="97"/>
        <v>0</v>
      </c>
      <c r="AK409" s="38">
        <f t="shared" si="98"/>
        <v>0</v>
      </c>
      <c r="AL409" s="38">
        <f t="shared" si="99"/>
        <v>0</v>
      </c>
      <c r="AM409" s="38">
        <f t="shared" si="100"/>
        <v>0</v>
      </c>
      <c r="AN409" s="38"/>
    </row>
    <row r="410" spans="4:40" x14ac:dyDescent="0.3">
      <c r="D410" s="150"/>
      <c r="E410" s="146">
        <f t="shared" si="59"/>
        <v>0</v>
      </c>
      <c r="F410" s="96"/>
      <c r="G410" s="96"/>
      <c r="H410" s="96"/>
      <c r="I410" s="96"/>
      <c r="J410" s="96">
        <f>IF(D61=0,0,COUNTIF(New,D61&amp;""))</f>
        <v>0</v>
      </c>
      <c r="K410" s="95">
        <f t="shared" si="81"/>
        <v>0</v>
      </c>
      <c r="L410" s="150">
        <f t="shared" si="82"/>
        <v>0</v>
      </c>
      <c r="M410" s="95">
        <f t="shared" si="83"/>
        <v>0</v>
      </c>
      <c r="N410" s="95">
        <f t="shared" si="84"/>
        <v>0</v>
      </c>
      <c r="O410" s="95">
        <f t="shared" si="85"/>
        <v>0</v>
      </c>
      <c r="P410" s="95">
        <f t="shared" si="86"/>
        <v>0</v>
      </c>
      <c r="Q410" s="95"/>
      <c r="R410" s="95"/>
      <c r="S410" s="95"/>
      <c r="T410" s="95"/>
      <c r="U410" s="95">
        <f t="shared" si="87"/>
        <v>0</v>
      </c>
      <c r="V410" s="95">
        <f t="shared" si="88"/>
        <v>0</v>
      </c>
      <c r="W410" s="95">
        <f t="shared" si="89"/>
        <v>0</v>
      </c>
      <c r="X410" s="95">
        <f t="shared" si="90"/>
        <v>0</v>
      </c>
      <c r="Y410" s="95"/>
      <c r="Z410" s="95"/>
      <c r="AA410" s="95"/>
      <c r="AB410" s="95"/>
      <c r="AC410" s="95">
        <f t="shared" si="91"/>
        <v>0</v>
      </c>
      <c r="AD410" s="95">
        <f t="shared" si="92"/>
        <v>0</v>
      </c>
      <c r="AE410" s="38">
        <f t="shared" si="93"/>
        <v>0</v>
      </c>
      <c r="AF410" s="38">
        <f t="shared" si="94"/>
        <v>0</v>
      </c>
      <c r="AG410" s="38"/>
      <c r="AH410" s="38">
        <f t="shared" si="95"/>
        <v>0</v>
      </c>
      <c r="AI410" s="38">
        <f t="shared" si="96"/>
        <v>0</v>
      </c>
      <c r="AJ410" s="38">
        <f t="shared" si="97"/>
        <v>0</v>
      </c>
      <c r="AK410" s="38">
        <f t="shared" si="98"/>
        <v>0</v>
      </c>
      <c r="AL410" s="38">
        <f t="shared" si="99"/>
        <v>0</v>
      </c>
      <c r="AM410" s="38">
        <f t="shared" si="100"/>
        <v>0</v>
      </c>
      <c r="AN410" s="38"/>
    </row>
    <row r="411" spans="4:40" x14ac:dyDescent="0.3">
      <c r="D411" s="150"/>
      <c r="E411" s="146">
        <f t="shared" si="59"/>
        <v>0</v>
      </c>
      <c r="F411" s="96"/>
      <c r="G411" s="96"/>
      <c r="H411" s="96"/>
      <c r="I411" s="96"/>
      <c r="J411" s="96">
        <f>IF(D62=0,0,COUNTIF(New,D62&amp;""))</f>
        <v>0</v>
      </c>
      <c r="K411" s="95">
        <f t="shared" si="81"/>
        <v>0</v>
      </c>
      <c r="L411" s="150">
        <f t="shared" si="82"/>
        <v>0</v>
      </c>
      <c r="M411" s="95">
        <f t="shared" si="83"/>
        <v>0</v>
      </c>
      <c r="N411" s="95">
        <f t="shared" si="84"/>
        <v>0</v>
      </c>
      <c r="O411" s="95">
        <f t="shared" si="85"/>
        <v>0</v>
      </c>
      <c r="P411" s="95">
        <f t="shared" si="86"/>
        <v>0</v>
      </c>
      <c r="Q411" s="95"/>
      <c r="R411" s="95"/>
      <c r="S411" s="95"/>
      <c r="T411" s="95"/>
      <c r="U411" s="95">
        <f t="shared" si="87"/>
        <v>0</v>
      </c>
      <c r="V411" s="95">
        <f t="shared" si="88"/>
        <v>0</v>
      </c>
      <c r="W411" s="95">
        <f t="shared" si="89"/>
        <v>0</v>
      </c>
      <c r="X411" s="95">
        <f t="shared" si="90"/>
        <v>0</v>
      </c>
      <c r="Y411" s="95"/>
      <c r="Z411" s="95"/>
      <c r="AA411" s="95"/>
      <c r="AB411" s="95"/>
      <c r="AC411" s="95">
        <f t="shared" si="91"/>
        <v>0</v>
      </c>
      <c r="AD411" s="95">
        <f t="shared" si="92"/>
        <v>0</v>
      </c>
      <c r="AE411" s="38">
        <f t="shared" si="93"/>
        <v>0</v>
      </c>
      <c r="AF411" s="38">
        <f t="shared" si="94"/>
        <v>0</v>
      </c>
      <c r="AG411" s="38"/>
      <c r="AH411" s="38">
        <f t="shared" si="95"/>
        <v>0</v>
      </c>
      <c r="AI411" s="38">
        <f t="shared" si="96"/>
        <v>0</v>
      </c>
      <c r="AJ411" s="38">
        <f t="shared" si="97"/>
        <v>0</v>
      </c>
      <c r="AK411" s="38">
        <f t="shared" si="98"/>
        <v>0</v>
      </c>
      <c r="AL411" s="38">
        <f t="shared" si="99"/>
        <v>0</v>
      </c>
      <c r="AM411" s="38">
        <f t="shared" si="100"/>
        <v>0</v>
      </c>
      <c r="AN411" s="38"/>
    </row>
    <row r="412" spans="4:40" x14ac:dyDescent="0.3">
      <c r="D412" s="150"/>
      <c r="E412" s="146">
        <f t="shared" si="59"/>
        <v>0</v>
      </c>
      <c r="F412" s="96"/>
      <c r="G412" s="96"/>
      <c r="H412" s="96"/>
      <c r="I412" s="96"/>
      <c r="J412" s="96">
        <f>IF(D63=0,0,COUNTIF(D63:New,D63&amp;""))</f>
        <v>0</v>
      </c>
      <c r="K412" s="95">
        <f t="shared" si="81"/>
        <v>0</v>
      </c>
      <c r="L412" s="150">
        <f t="shared" si="82"/>
        <v>0</v>
      </c>
      <c r="M412" s="95">
        <f t="shared" si="83"/>
        <v>0</v>
      </c>
      <c r="N412" s="95">
        <f t="shared" si="84"/>
        <v>0</v>
      </c>
      <c r="O412" s="95">
        <f t="shared" si="85"/>
        <v>0</v>
      </c>
      <c r="P412" s="95">
        <f t="shared" si="86"/>
        <v>0</v>
      </c>
      <c r="Q412" s="95"/>
      <c r="R412" s="95"/>
      <c r="S412" s="95"/>
      <c r="T412" s="95"/>
      <c r="U412" s="95">
        <f t="shared" si="87"/>
        <v>0</v>
      </c>
      <c r="V412" s="95">
        <f t="shared" si="88"/>
        <v>0</v>
      </c>
      <c r="W412" s="95">
        <f t="shared" si="89"/>
        <v>0</v>
      </c>
      <c r="X412" s="95">
        <f t="shared" si="90"/>
        <v>0</v>
      </c>
      <c r="Y412" s="95"/>
      <c r="Z412" s="95"/>
      <c r="AA412" s="95"/>
      <c r="AB412" s="95"/>
      <c r="AC412" s="95">
        <f t="shared" si="91"/>
        <v>0</v>
      </c>
      <c r="AD412" s="95">
        <f t="shared" si="92"/>
        <v>0</v>
      </c>
      <c r="AE412" s="38">
        <f t="shared" si="93"/>
        <v>0</v>
      </c>
      <c r="AF412" s="38">
        <f t="shared" si="94"/>
        <v>0</v>
      </c>
      <c r="AG412" s="38"/>
      <c r="AH412" s="38">
        <f t="shared" si="95"/>
        <v>0</v>
      </c>
      <c r="AI412" s="38">
        <f t="shared" si="96"/>
        <v>0</v>
      </c>
      <c r="AJ412" s="38">
        <f t="shared" si="97"/>
        <v>0</v>
      </c>
      <c r="AK412" s="38">
        <f t="shared" si="98"/>
        <v>0</v>
      </c>
      <c r="AL412" s="38">
        <f t="shared" si="99"/>
        <v>0</v>
      </c>
      <c r="AM412" s="38">
        <f t="shared" si="100"/>
        <v>0</v>
      </c>
      <c r="AN412" s="38"/>
    </row>
    <row r="413" spans="4:40" x14ac:dyDescent="0.3">
      <c r="D413" s="150"/>
      <c r="E413" s="146">
        <f t="shared" si="59"/>
        <v>0</v>
      </c>
      <c r="F413" s="96"/>
      <c r="G413" s="96"/>
      <c r="H413" s="96"/>
      <c r="I413" s="96"/>
      <c r="J413" s="96">
        <f>IF(D64=0,0,COUNTIF(New,D64&amp;""))</f>
        <v>0</v>
      </c>
      <c r="K413" s="95">
        <f t="shared" si="81"/>
        <v>0</v>
      </c>
      <c r="L413" s="150">
        <f t="shared" si="82"/>
        <v>0</v>
      </c>
      <c r="M413" s="95">
        <f t="shared" si="83"/>
        <v>0</v>
      </c>
      <c r="N413" s="95">
        <f t="shared" si="84"/>
        <v>0</v>
      </c>
      <c r="O413" s="95">
        <f t="shared" si="85"/>
        <v>0</v>
      </c>
      <c r="P413" s="95">
        <f t="shared" si="86"/>
        <v>0</v>
      </c>
      <c r="Q413" s="95"/>
      <c r="R413" s="95"/>
      <c r="S413" s="95"/>
      <c r="T413" s="95"/>
      <c r="U413" s="95">
        <f t="shared" si="87"/>
        <v>0</v>
      </c>
      <c r="V413" s="95">
        <f t="shared" si="88"/>
        <v>0</v>
      </c>
      <c r="W413" s="95">
        <f t="shared" si="89"/>
        <v>0</v>
      </c>
      <c r="X413" s="95">
        <f t="shared" si="90"/>
        <v>0</v>
      </c>
      <c r="Y413" s="95"/>
      <c r="Z413" s="95"/>
      <c r="AA413" s="95"/>
      <c r="AB413" s="95"/>
      <c r="AC413" s="95">
        <f t="shared" si="91"/>
        <v>0</v>
      </c>
      <c r="AD413" s="95">
        <f t="shared" si="92"/>
        <v>0</v>
      </c>
      <c r="AE413" s="38">
        <f t="shared" si="93"/>
        <v>0</v>
      </c>
      <c r="AF413" s="38">
        <f t="shared" si="94"/>
        <v>0</v>
      </c>
      <c r="AG413" s="38"/>
      <c r="AH413" s="38">
        <f t="shared" si="95"/>
        <v>0</v>
      </c>
      <c r="AI413" s="38">
        <f t="shared" si="96"/>
        <v>0</v>
      </c>
      <c r="AJ413" s="38">
        <f t="shared" si="97"/>
        <v>0</v>
      </c>
      <c r="AK413" s="38">
        <f t="shared" si="98"/>
        <v>0</v>
      </c>
      <c r="AL413" s="38">
        <f t="shared" si="99"/>
        <v>0</v>
      </c>
      <c r="AM413" s="38">
        <f t="shared" si="100"/>
        <v>0</v>
      </c>
      <c r="AN413" s="38"/>
    </row>
    <row r="414" spans="4:40" x14ac:dyDescent="0.3">
      <c r="D414" s="150"/>
      <c r="E414" s="146">
        <f t="shared" si="59"/>
        <v>0</v>
      </c>
      <c r="F414" s="96"/>
      <c r="G414" s="96"/>
      <c r="H414" s="96"/>
      <c r="I414" s="96"/>
      <c r="J414" s="96">
        <f>IF(D65=0,0,COUNTIF(New,D65&amp;""))</f>
        <v>0</v>
      </c>
      <c r="K414" s="95">
        <f t="shared" si="81"/>
        <v>0</v>
      </c>
      <c r="L414" s="150">
        <f t="shared" si="82"/>
        <v>0</v>
      </c>
      <c r="M414" s="95">
        <f t="shared" si="83"/>
        <v>0</v>
      </c>
      <c r="N414" s="95">
        <f t="shared" si="84"/>
        <v>0</v>
      </c>
      <c r="O414" s="95">
        <f t="shared" si="85"/>
        <v>0</v>
      </c>
      <c r="P414" s="95">
        <f t="shared" si="86"/>
        <v>0</v>
      </c>
      <c r="Q414" s="95"/>
      <c r="R414" s="95"/>
      <c r="S414" s="95"/>
      <c r="T414" s="95"/>
      <c r="U414" s="95">
        <f t="shared" si="87"/>
        <v>0</v>
      </c>
      <c r="V414" s="95">
        <f t="shared" si="88"/>
        <v>0</v>
      </c>
      <c r="W414" s="95">
        <f t="shared" si="89"/>
        <v>0</v>
      </c>
      <c r="X414" s="95">
        <f t="shared" si="90"/>
        <v>0</v>
      </c>
      <c r="Y414" s="95"/>
      <c r="Z414" s="95"/>
      <c r="AA414" s="95"/>
      <c r="AB414" s="95"/>
      <c r="AC414" s="95">
        <f t="shared" si="91"/>
        <v>0</v>
      </c>
      <c r="AD414" s="95">
        <f t="shared" si="92"/>
        <v>0</v>
      </c>
      <c r="AE414" s="38">
        <f t="shared" si="93"/>
        <v>0</v>
      </c>
      <c r="AF414" s="38">
        <f t="shared" si="94"/>
        <v>0</v>
      </c>
      <c r="AG414" s="38"/>
      <c r="AH414" s="38">
        <f t="shared" si="95"/>
        <v>0</v>
      </c>
      <c r="AI414" s="38">
        <f t="shared" si="96"/>
        <v>0</v>
      </c>
      <c r="AJ414" s="38">
        <f t="shared" si="97"/>
        <v>0</v>
      </c>
      <c r="AK414" s="38">
        <f t="shared" si="98"/>
        <v>0</v>
      </c>
      <c r="AL414" s="38">
        <f t="shared" si="99"/>
        <v>0</v>
      </c>
      <c r="AM414" s="38">
        <f t="shared" si="100"/>
        <v>0</v>
      </c>
      <c r="AN414" s="38"/>
    </row>
    <row r="415" spans="4:40" x14ac:dyDescent="0.3">
      <c r="D415" s="150"/>
      <c r="E415" s="146">
        <f t="shared" si="59"/>
        <v>0</v>
      </c>
      <c r="F415" s="96"/>
      <c r="G415" s="96"/>
      <c r="H415" s="96"/>
      <c r="I415" s="96"/>
      <c r="J415" s="96">
        <f>IF(D66=0,0,COUNTIF(D66:New,D66&amp;""))</f>
        <v>0</v>
      </c>
      <c r="K415" s="95">
        <f t="shared" si="81"/>
        <v>0</v>
      </c>
      <c r="L415" s="150">
        <f t="shared" si="82"/>
        <v>0</v>
      </c>
      <c r="M415" s="95">
        <f t="shared" si="83"/>
        <v>0</v>
      </c>
      <c r="N415" s="95">
        <f t="shared" si="84"/>
        <v>0</v>
      </c>
      <c r="O415" s="95">
        <f t="shared" si="85"/>
        <v>0</v>
      </c>
      <c r="P415" s="95">
        <f t="shared" si="86"/>
        <v>0</v>
      </c>
      <c r="Q415" s="95"/>
      <c r="R415" s="95"/>
      <c r="S415" s="95"/>
      <c r="T415" s="95"/>
      <c r="U415" s="95">
        <f t="shared" si="87"/>
        <v>0</v>
      </c>
      <c r="V415" s="95">
        <f t="shared" si="88"/>
        <v>0</v>
      </c>
      <c r="W415" s="95">
        <f t="shared" si="89"/>
        <v>0</v>
      </c>
      <c r="X415" s="95">
        <f t="shared" si="90"/>
        <v>0</v>
      </c>
      <c r="Y415" s="95"/>
      <c r="Z415" s="95"/>
      <c r="AA415" s="95"/>
      <c r="AB415" s="95"/>
      <c r="AC415" s="95">
        <f t="shared" si="91"/>
        <v>0</v>
      </c>
      <c r="AD415" s="95">
        <f t="shared" si="92"/>
        <v>0</v>
      </c>
      <c r="AE415" s="38">
        <f t="shared" si="93"/>
        <v>0</v>
      </c>
      <c r="AF415" s="38">
        <f t="shared" si="94"/>
        <v>0</v>
      </c>
      <c r="AG415" s="38"/>
      <c r="AH415" s="38">
        <f t="shared" si="95"/>
        <v>0</v>
      </c>
      <c r="AI415" s="38">
        <f t="shared" si="96"/>
        <v>0</v>
      </c>
      <c r="AJ415" s="38">
        <f t="shared" si="97"/>
        <v>0</v>
      </c>
      <c r="AK415" s="38">
        <f t="shared" si="98"/>
        <v>0</v>
      </c>
      <c r="AL415" s="38">
        <f t="shared" si="99"/>
        <v>0</v>
      </c>
      <c r="AM415" s="38">
        <f t="shared" si="100"/>
        <v>0</v>
      </c>
      <c r="AN415" s="38"/>
    </row>
    <row r="416" spans="4:40" x14ac:dyDescent="0.3">
      <c r="D416" s="150"/>
      <c r="E416" s="146">
        <f t="shared" si="59"/>
        <v>0</v>
      </c>
      <c r="F416" s="96"/>
      <c r="G416" s="96"/>
      <c r="H416" s="96"/>
      <c r="I416" s="96"/>
      <c r="J416" s="96">
        <f>IF(D67=0,0,COUNTIF(New,D67&amp;""))</f>
        <v>0</v>
      </c>
      <c r="K416" s="95">
        <f t="shared" si="81"/>
        <v>0</v>
      </c>
      <c r="L416" s="150">
        <f t="shared" si="82"/>
        <v>0</v>
      </c>
      <c r="M416" s="95">
        <f t="shared" si="83"/>
        <v>0</v>
      </c>
      <c r="N416" s="95">
        <f t="shared" si="84"/>
        <v>0</v>
      </c>
      <c r="O416" s="95">
        <f t="shared" si="85"/>
        <v>0</v>
      </c>
      <c r="P416" s="95">
        <f t="shared" si="86"/>
        <v>0</v>
      </c>
      <c r="Q416" s="95"/>
      <c r="R416" s="95"/>
      <c r="S416" s="95"/>
      <c r="T416" s="95"/>
      <c r="U416" s="95">
        <f t="shared" si="87"/>
        <v>0</v>
      </c>
      <c r="V416" s="95">
        <f t="shared" si="88"/>
        <v>0</v>
      </c>
      <c r="W416" s="95">
        <f t="shared" si="89"/>
        <v>0</v>
      </c>
      <c r="X416" s="95">
        <f t="shared" si="90"/>
        <v>0</v>
      </c>
      <c r="Y416" s="95"/>
      <c r="Z416" s="95"/>
      <c r="AA416" s="95"/>
      <c r="AB416" s="95"/>
      <c r="AC416" s="95">
        <f t="shared" si="91"/>
        <v>0</v>
      </c>
      <c r="AD416" s="95">
        <f t="shared" si="92"/>
        <v>0</v>
      </c>
      <c r="AE416" s="38">
        <f t="shared" si="93"/>
        <v>0</v>
      </c>
      <c r="AF416" s="38">
        <f t="shared" si="94"/>
        <v>0</v>
      </c>
      <c r="AG416" s="38"/>
      <c r="AH416" s="38">
        <f t="shared" si="95"/>
        <v>0</v>
      </c>
      <c r="AI416" s="38">
        <f t="shared" si="96"/>
        <v>0</v>
      </c>
      <c r="AJ416" s="38">
        <f t="shared" si="97"/>
        <v>0</v>
      </c>
      <c r="AK416" s="38">
        <f t="shared" si="98"/>
        <v>0</v>
      </c>
      <c r="AL416" s="38">
        <f t="shared" si="99"/>
        <v>0</v>
      </c>
      <c r="AM416" s="38">
        <f t="shared" si="100"/>
        <v>0</v>
      </c>
      <c r="AN416" s="38"/>
    </row>
    <row r="417" spans="4:40" x14ac:dyDescent="0.3">
      <c r="D417" s="150"/>
      <c r="E417" s="146">
        <f t="shared" si="59"/>
        <v>0</v>
      </c>
      <c r="F417" s="96"/>
      <c r="G417" s="96"/>
      <c r="H417" s="96"/>
      <c r="I417" s="96"/>
      <c r="J417" s="96">
        <f>IF(D68=0,0,COUNTIF(New,D68&amp;""))</f>
        <v>0</v>
      </c>
      <c r="K417" s="95">
        <f t="shared" si="81"/>
        <v>0</v>
      </c>
      <c r="L417" s="150">
        <f t="shared" si="82"/>
        <v>0</v>
      </c>
      <c r="M417" s="95">
        <f t="shared" si="83"/>
        <v>0</v>
      </c>
      <c r="N417" s="95">
        <f t="shared" si="84"/>
        <v>0</v>
      </c>
      <c r="O417" s="95">
        <f t="shared" si="85"/>
        <v>0</v>
      </c>
      <c r="P417" s="95">
        <f t="shared" si="86"/>
        <v>0</v>
      </c>
      <c r="Q417" s="95"/>
      <c r="R417" s="95"/>
      <c r="S417" s="95"/>
      <c r="T417" s="95"/>
      <c r="U417" s="95">
        <f t="shared" si="87"/>
        <v>0</v>
      </c>
      <c r="V417" s="95">
        <f t="shared" si="88"/>
        <v>0</v>
      </c>
      <c r="W417" s="95">
        <f t="shared" si="89"/>
        <v>0</v>
      </c>
      <c r="X417" s="95">
        <f t="shared" si="90"/>
        <v>0</v>
      </c>
      <c r="Y417" s="95"/>
      <c r="Z417" s="95"/>
      <c r="AA417" s="95"/>
      <c r="AB417" s="95"/>
      <c r="AC417" s="95">
        <f t="shared" si="91"/>
        <v>0</v>
      </c>
      <c r="AD417" s="95">
        <f t="shared" si="92"/>
        <v>0</v>
      </c>
      <c r="AE417" s="38">
        <f t="shared" si="93"/>
        <v>0</v>
      </c>
      <c r="AF417" s="38">
        <f t="shared" si="94"/>
        <v>0</v>
      </c>
      <c r="AG417" s="38"/>
      <c r="AH417" s="38">
        <f t="shared" si="95"/>
        <v>0</v>
      </c>
      <c r="AI417" s="38">
        <f t="shared" si="96"/>
        <v>0</v>
      </c>
      <c r="AJ417" s="38">
        <f t="shared" si="97"/>
        <v>0</v>
      </c>
      <c r="AK417" s="38">
        <f t="shared" si="98"/>
        <v>0</v>
      </c>
      <c r="AL417" s="38">
        <f t="shared" si="99"/>
        <v>0</v>
      </c>
      <c r="AM417" s="38">
        <f t="shared" si="100"/>
        <v>0</v>
      </c>
      <c r="AN417" s="38"/>
    </row>
    <row r="418" spans="4:40" x14ac:dyDescent="0.3">
      <c r="D418" s="150"/>
      <c r="E418" s="146">
        <f t="shared" si="59"/>
        <v>0</v>
      </c>
      <c r="F418" s="96"/>
      <c r="G418" s="96"/>
      <c r="H418" s="96"/>
      <c r="I418" s="96"/>
      <c r="J418" s="96">
        <f>IF(D69=0,0,COUNTIF(D69:New,D69&amp;""))</f>
        <v>0</v>
      </c>
      <c r="K418" s="95">
        <f t="shared" si="81"/>
        <v>0</v>
      </c>
      <c r="L418" s="150">
        <f t="shared" si="82"/>
        <v>0</v>
      </c>
      <c r="M418" s="95">
        <f t="shared" si="83"/>
        <v>0</v>
      </c>
      <c r="N418" s="95">
        <f t="shared" si="84"/>
        <v>0</v>
      </c>
      <c r="O418" s="95">
        <f t="shared" si="85"/>
        <v>0</v>
      </c>
      <c r="P418" s="95">
        <f t="shared" si="86"/>
        <v>0</v>
      </c>
      <c r="Q418" s="95"/>
      <c r="R418" s="95"/>
      <c r="S418" s="95"/>
      <c r="T418" s="95"/>
      <c r="U418" s="95">
        <f t="shared" si="87"/>
        <v>0</v>
      </c>
      <c r="V418" s="95">
        <f t="shared" si="88"/>
        <v>0</v>
      </c>
      <c r="W418" s="95">
        <f t="shared" si="89"/>
        <v>0</v>
      </c>
      <c r="X418" s="95">
        <f t="shared" si="90"/>
        <v>0</v>
      </c>
      <c r="Y418" s="95"/>
      <c r="Z418" s="95"/>
      <c r="AA418" s="95"/>
      <c r="AB418" s="95"/>
      <c r="AC418" s="95">
        <f t="shared" si="91"/>
        <v>0</v>
      </c>
      <c r="AD418" s="95">
        <f t="shared" si="92"/>
        <v>0</v>
      </c>
      <c r="AE418" s="38">
        <f t="shared" si="93"/>
        <v>0</v>
      </c>
      <c r="AF418" s="38">
        <f t="shared" si="94"/>
        <v>0</v>
      </c>
      <c r="AG418" s="38"/>
      <c r="AH418" s="38">
        <f t="shared" si="95"/>
        <v>0</v>
      </c>
      <c r="AI418" s="38">
        <f t="shared" si="96"/>
        <v>0</v>
      </c>
      <c r="AJ418" s="38">
        <f t="shared" si="97"/>
        <v>0</v>
      </c>
      <c r="AK418" s="38">
        <f t="shared" si="98"/>
        <v>0</v>
      </c>
      <c r="AL418" s="38">
        <f t="shared" si="99"/>
        <v>0</v>
      </c>
      <c r="AM418" s="38">
        <f t="shared" si="100"/>
        <v>0</v>
      </c>
      <c r="AN418" s="38"/>
    </row>
    <row r="419" spans="4:40" x14ac:dyDescent="0.3">
      <c r="D419" s="150"/>
      <c r="E419" s="146">
        <f t="shared" si="59"/>
        <v>0</v>
      </c>
      <c r="F419" s="96"/>
      <c r="G419" s="96"/>
      <c r="H419" s="96"/>
      <c r="I419" s="96"/>
      <c r="J419" s="96">
        <f>IF(D70=0,0,COUNTIF(New,D70&amp;""))</f>
        <v>0</v>
      </c>
      <c r="K419" s="95">
        <f t="shared" si="81"/>
        <v>0</v>
      </c>
      <c r="L419" s="150">
        <f t="shared" si="82"/>
        <v>0</v>
      </c>
      <c r="M419" s="95">
        <f t="shared" si="83"/>
        <v>0</v>
      </c>
      <c r="N419" s="95">
        <f t="shared" si="84"/>
        <v>0</v>
      </c>
      <c r="O419" s="95">
        <f t="shared" si="85"/>
        <v>0</v>
      </c>
      <c r="P419" s="95">
        <f t="shared" si="86"/>
        <v>0</v>
      </c>
      <c r="Q419" s="95"/>
      <c r="R419" s="95"/>
      <c r="S419" s="95"/>
      <c r="T419" s="95"/>
      <c r="U419" s="95">
        <f t="shared" si="87"/>
        <v>0</v>
      </c>
      <c r="V419" s="95">
        <f t="shared" si="88"/>
        <v>0</v>
      </c>
      <c r="W419" s="95">
        <f t="shared" si="89"/>
        <v>0</v>
      </c>
      <c r="X419" s="95">
        <f t="shared" si="90"/>
        <v>0</v>
      </c>
      <c r="Y419" s="95"/>
      <c r="Z419" s="95"/>
      <c r="AA419" s="95"/>
      <c r="AB419" s="95"/>
      <c r="AC419" s="95">
        <f t="shared" si="91"/>
        <v>0</v>
      </c>
      <c r="AD419" s="95">
        <f t="shared" si="92"/>
        <v>0</v>
      </c>
      <c r="AE419" s="38">
        <f t="shared" si="93"/>
        <v>0</v>
      </c>
      <c r="AF419" s="38">
        <f t="shared" si="94"/>
        <v>0</v>
      </c>
      <c r="AG419" s="38"/>
      <c r="AH419" s="38">
        <f t="shared" si="95"/>
        <v>0</v>
      </c>
      <c r="AI419" s="38">
        <f t="shared" si="96"/>
        <v>0</v>
      </c>
      <c r="AJ419" s="38">
        <f t="shared" si="97"/>
        <v>0</v>
      </c>
      <c r="AK419" s="38">
        <f t="shared" si="98"/>
        <v>0</v>
      </c>
      <c r="AL419" s="38">
        <f t="shared" si="99"/>
        <v>0</v>
      </c>
      <c r="AM419" s="38">
        <f t="shared" si="100"/>
        <v>0</v>
      </c>
      <c r="AN419" s="38"/>
    </row>
    <row r="420" spans="4:40" x14ac:dyDescent="0.3">
      <c r="D420" s="150"/>
      <c r="E420" s="146">
        <f t="shared" si="59"/>
        <v>0</v>
      </c>
      <c r="F420" s="96"/>
      <c r="G420" s="96"/>
      <c r="H420" s="96"/>
      <c r="I420" s="96"/>
      <c r="J420" s="96">
        <f>IF(D71=0,0,COUNTIF(New,D71&amp;""))</f>
        <v>0</v>
      </c>
      <c r="K420" s="95">
        <f t="shared" si="81"/>
        <v>0</v>
      </c>
      <c r="L420" s="150">
        <f t="shared" si="82"/>
        <v>0</v>
      </c>
      <c r="M420" s="95">
        <f t="shared" si="83"/>
        <v>0</v>
      </c>
      <c r="N420" s="95">
        <f t="shared" si="84"/>
        <v>0</v>
      </c>
      <c r="O420" s="95">
        <f t="shared" si="85"/>
        <v>0</v>
      </c>
      <c r="P420" s="95">
        <f t="shared" si="86"/>
        <v>0</v>
      </c>
      <c r="Q420" s="95"/>
      <c r="R420" s="95"/>
      <c r="S420" s="95"/>
      <c r="T420" s="95"/>
      <c r="U420" s="95">
        <f t="shared" si="87"/>
        <v>0</v>
      </c>
      <c r="V420" s="95">
        <f t="shared" si="88"/>
        <v>0</v>
      </c>
      <c r="W420" s="95">
        <f t="shared" si="89"/>
        <v>0</v>
      </c>
      <c r="X420" s="95">
        <f t="shared" si="90"/>
        <v>0</v>
      </c>
      <c r="Y420" s="95"/>
      <c r="Z420" s="95"/>
      <c r="AA420" s="95"/>
      <c r="AB420" s="95"/>
      <c r="AC420" s="95">
        <f t="shared" si="91"/>
        <v>0</v>
      </c>
      <c r="AD420" s="95">
        <f t="shared" si="92"/>
        <v>0</v>
      </c>
      <c r="AE420" s="38">
        <f t="shared" si="93"/>
        <v>0</v>
      </c>
      <c r="AF420" s="38">
        <f t="shared" si="94"/>
        <v>0</v>
      </c>
      <c r="AG420" s="38"/>
      <c r="AH420" s="38">
        <f t="shared" si="95"/>
        <v>0</v>
      </c>
      <c r="AI420" s="38">
        <f t="shared" si="96"/>
        <v>0</v>
      </c>
      <c r="AJ420" s="38">
        <f t="shared" si="97"/>
        <v>0</v>
      </c>
      <c r="AK420" s="38">
        <f t="shared" si="98"/>
        <v>0</v>
      </c>
      <c r="AL420" s="38">
        <f t="shared" si="99"/>
        <v>0</v>
      </c>
      <c r="AM420" s="38">
        <f t="shared" si="100"/>
        <v>0</v>
      </c>
      <c r="AN420" s="38"/>
    </row>
    <row r="421" spans="4:40" x14ac:dyDescent="0.3">
      <c r="D421" s="150"/>
      <c r="E421" s="146">
        <f t="shared" si="59"/>
        <v>0</v>
      </c>
      <c r="F421" s="96"/>
      <c r="G421" s="96"/>
      <c r="H421" s="96"/>
      <c r="I421" s="96"/>
      <c r="J421" s="96">
        <f>IF(D72=0,0,COUNTIF(D72:New,D72&amp;""))</f>
        <v>0</v>
      </c>
      <c r="K421" s="95">
        <f t="shared" si="81"/>
        <v>0</v>
      </c>
      <c r="L421" s="150">
        <f t="shared" si="82"/>
        <v>0</v>
      </c>
      <c r="M421" s="95">
        <f t="shared" si="83"/>
        <v>0</v>
      </c>
      <c r="N421" s="95">
        <f t="shared" si="84"/>
        <v>0</v>
      </c>
      <c r="O421" s="95">
        <f t="shared" si="85"/>
        <v>0</v>
      </c>
      <c r="P421" s="95">
        <f t="shared" si="86"/>
        <v>0</v>
      </c>
      <c r="Q421" s="95"/>
      <c r="R421" s="95"/>
      <c r="S421" s="95"/>
      <c r="T421" s="95"/>
      <c r="U421" s="95">
        <f t="shared" si="87"/>
        <v>0</v>
      </c>
      <c r="V421" s="95">
        <f t="shared" si="88"/>
        <v>0</v>
      </c>
      <c r="W421" s="95">
        <f t="shared" si="89"/>
        <v>0</v>
      </c>
      <c r="X421" s="95">
        <f t="shared" si="90"/>
        <v>0</v>
      </c>
      <c r="Y421" s="95"/>
      <c r="Z421" s="95"/>
      <c r="AA421" s="95"/>
      <c r="AB421" s="95"/>
      <c r="AC421" s="95">
        <f t="shared" si="91"/>
        <v>0</v>
      </c>
      <c r="AD421" s="95">
        <f t="shared" si="92"/>
        <v>0</v>
      </c>
      <c r="AE421" s="38">
        <f t="shared" si="93"/>
        <v>0</v>
      </c>
      <c r="AF421" s="38">
        <f t="shared" si="94"/>
        <v>0</v>
      </c>
      <c r="AG421" s="38"/>
      <c r="AH421" s="38">
        <f t="shared" si="95"/>
        <v>0</v>
      </c>
      <c r="AI421" s="38">
        <f t="shared" si="96"/>
        <v>0</v>
      </c>
      <c r="AJ421" s="38">
        <f t="shared" si="97"/>
        <v>0</v>
      </c>
      <c r="AK421" s="38">
        <f t="shared" si="98"/>
        <v>0</v>
      </c>
      <c r="AL421" s="38">
        <f t="shared" si="99"/>
        <v>0</v>
      </c>
      <c r="AM421" s="38">
        <f t="shared" si="100"/>
        <v>0</v>
      </c>
      <c r="AN421" s="38"/>
    </row>
    <row r="422" spans="4:40" x14ac:dyDescent="0.3">
      <c r="D422" s="150"/>
      <c r="E422" s="146">
        <f t="shared" si="59"/>
        <v>0</v>
      </c>
      <c r="F422" s="96"/>
      <c r="G422" s="96"/>
      <c r="H422" s="96"/>
      <c r="I422" s="96"/>
      <c r="J422" s="96">
        <f>IF(D73=0,0,COUNTIF(New,D73&amp;""))</f>
        <v>0</v>
      </c>
      <c r="K422" s="95">
        <f t="shared" si="81"/>
        <v>0</v>
      </c>
      <c r="L422" s="150">
        <f t="shared" si="82"/>
        <v>0</v>
      </c>
      <c r="M422" s="95">
        <f t="shared" si="83"/>
        <v>0</v>
      </c>
      <c r="N422" s="95">
        <f t="shared" si="84"/>
        <v>0</v>
      </c>
      <c r="O422" s="95">
        <f t="shared" si="85"/>
        <v>0</v>
      </c>
      <c r="P422" s="95">
        <f t="shared" si="86"/>
        <v>0</v>
      </c>
      <c r="Q422" s="95"/>
      <c r="R422" s="95"/>
      <c r="S422" s="95"/>
      <c r="T422" s="95"/>
      <c r="U422" s="95">
        <f t="shared" si="87"/>
        <v>0</v>
      </c>
      <c r="V422" s="95">
        <f t="shared" si="88"/>
        <v>0</v>
      </c>
      <c r="W422" s="95">
        <f t="shared" si="89"/>
        <v>0</v>
      </c>
      <c r="X422" s="95">
        <f t="shared" si="90"/>
        <v>0</v>
      </c>
      <c r="Y422" s="95"/>
      <c r="Z422" s="95"/>
      <c r="AA422" s="95"/>
      <c r="AB422" s="95"/>
      <c r="AC422" s="95">
        <f t="shared" si="91"/>
        <v>0</v>
      </c>
      <c r="AD422" s="95">
        <f t="shared" si="92"/>
        <v>0</v>
      </c>
      <c r="AE422" s="38">
        <f t="shared" si="93"/>
        <v>0</v>
      </c>
      <c r="AF422" s="38">
        <f t="shared" si="94"/>
        <v>0</v>
      </c>
      <c r="AG422" s="38"/>
      <c r="AH422" s="38">
        <f t="shared" si="95"/>
        <v>0</v>
      </c>
      <c r="AI422" s="38">
        <f t="shared" si="96"/>
        <v>0</v>
      </c>
      <c r="AJ422" s="38">
        <f t="shared" si="97"/>
        <v>0</v>
      </c>
      <c r="AK422" s="38">
        <f t="shared" si="98"/>
        <v>0</v>
      </c>
      <c r="AL422" s="38">
        <f t="shared" si="99"/>
        <v>0</v>
      </c>
      <c r="AM422" s="38">
        <f t="shared" si="100"/>
        <v>0</v>
      </c>
      <c r="AN422" s="38"/>
    </row>
    <row r="423" spans="4:40" x14ac:dyDescent="0.3">
      <c r="D423" s="150"/>
      <c r="E423" s="146">
        <f t="shared" si="59"/>
        <v>0</v>
      </c>
      <c r="F423" s="96"/>
      <c r="G423" s="96"/>
      <c r="H423" s="96"/>
      <c r="I423" s="96"/>
      <c r="J423" s="96">
        <f>IF(D74=0,0,COUNTIF(New,D74&amp;""))</f>
        <v>0</v>
      </c>
      <c r="K423" s="95">
        <f t="shared" si="81"/>
        <v>0</v>
      </c>
      <c r="L423" s="150">
        <f t="shared" si="82"/>
        <v>0</v>
      </c>
      <c r="M423" s="95">
        <f t="shared" si="83"/>
        <v>0</v>
      </c>
      <c r="N423" s="95">
        <f t="shared" si="84"/>
        <v>0</v>
      </c>
      <c r="O423" s="95">
        <f t="shared" si="85"/>
        <v>0</v>
      </c>
      <c r="P423" s="95">
        <f t="shared" si="86"/>
        <v>0</v>
      </c>
      <c r="Q423" s="95"/>
      <c r="R423" s="95"/>
      <c r="S423" s="95"/>
      <c r="T423" s="95"/>
      <c r="U423" s="95">
        <f t="shared" si="87"/>
        <v>0</v>
      </c>
      <c r="V423" s="95">
        <f t="shared" si="88"/>
        <v>0</v>
      </c>
      <c r="W423" s="95">
        <f t="shared" si="89"/>
        <v>0</v>
      </c>
      <c r="X423" s="95">
        <f t="shared" si="90"/>
        <v>0</v>
      </c>
      <c r="Y423" s="95"/>
      <c r="Z423" s="95"/>
      <c r="AA423" s="95"/>
      <c r="AB423" s="95"/>
      <c r="AC423" s="95">
        <f t="shared" si="91"/>
        <v>0</v>
      </c>
      <c r="AD423" s="95">
        <f t="shared" si="92"/>
        <v>0</v>
      </c>
      <c r="AE423" s="38">
        <f t="shared" si="93"/>
        <v>0</v>
      </c>
      <c r="AF423" s="38">
        <f t="shared" si="94"/>
        <v>0</v>
      </c>
      <c r="AG423" s="38"/>
      <c r="AH423" s="38">
        <f t="shared" si="95"/>
        <v>0</v>
      </c>
      <c r="AI423" s="38">
        <f t="shared" si="96"/>
        <v>0</v>
      </c>
      <c r="AJ423" s="38">
        <f t="shared" si="97"/>
        <v>0</v>
      </c>
      <c r="AK423" s="38">
        <f t="shared" si="98"/>
        <v>0</v>
      </c>
      <c r="AL423" s="38">
        <f t="shared" si="99"/>
        <v>0</v>
      </c>
      <c r="AM423" s="38">
        <f t="shared" si="100"/>
        <v>0</v>
      </c>
      <c r="AN423" s="38"/>
    </row>
    <row r="424" spans="4:40" x14ac:dyDescent="0.3">
      <c r="D424" s="150"/>
      <c r="E424" s="146">
        <f t="shared" ref="E424:E473" si="101">IF(E74="New",1,0)</f>
        <v>0</v>
      </c>
      <c r="F424" s="96"/>
      <c r="G424" s="96"/>
      <c r="H424" s="96"/>
      <c r="I424" s="96"/>
      <c r="J424" s="96">
        <f>IF(D74=0,0,COUNTIF(D74:New,D74&amp;""))</f>
        <v>0</v>
      </c>
      <c r="K424" s="95">
        <f t="shared" si="80"/>
        <v>0</v>
      </c>
      <c r="L424" s="150">
        <f t="shared" si="61"/>
        <v>0</v>
      </c>
      <c r="M424" s="95">
        <f t="shared" si="62"/>
        <v>0</v>
      </c>
      <c r="N424" s="95">
        <f t="shared" si="63"/>
        <v>0</v>
      </c>
      <c r="O424" s="95">
        <f t="shared" si="64"/>
        <v>0</v>
      </c>
      <c r="P424" s="95">
        <f t="shared" si="65"/>
        <v>0</v>
      </c>
      <c r="Q424" s="95"/>
      <c r="R424" s="95"/>
      <c r="S424" s="95"/>
      <c r="T424" s="95"/>
      <c r="U424" s="95">
        <f t="shared" si="66"/>
        <v>0</v>
      </c>
      <c r="V424" s="95">
        <f t="shared" si="67"/>
        <v>0</v>
      </c>
      <c r="W424" s="95">
        <f t="shared" si="68"/>
        <v>0</v>
      </c>
      <c r="X424" s="95">
        <f t="shared" si="69"/>
        <v>0</v>
      </c>
      <c r="Y424" s="95"/>
      <c r="Z424" s="95"/>
      <c r="AA424" s="95"/>
      <c r="AB424" s="95"/>
      <c r="AC424" s="95">
        <f t="shared" si="70"/>
        <v>0</v>
      </c>
      <c r="AD424" s="95">
        <f t="shared" si="71"/>
        <v>0</v>
      </c>
      <c r="AE424" s="38">
        <f t="shared" si="72"/>
        <v>0</v>
      </c>
      <c r="AF424" s="38">
        <f t="shared" si="73"/>
        <v>0</v>
      </c>
      <c r="AG424" s="38"/>
      <c r="AH424" s="38">
        <f t="shared" si="74"/>
        <v>0</v>
      </c>
      <c r="AI424" s="38">
        <f t="shared" si="75"/>
        <v>0</v>
      </c>
      <c r="AJ424" s="38">
        <f t="shared" si="76"/>
        <v>0</v>
      </c>
      <c r="AK424" s="38">
        <f t="shared" si="77"/>
        <v>0</v>
      </c>
      <c r="AL424" s="38">
        <f t="shared" si="78"/>
        <v>0</v>
      </c>
      <c r="AM424" s="38">
        <f t="shared" si="79"/>
        <v>0</v>
      </c>
      <c r="AN424" s="38"/>
    </row>
    <row r="425" spans="4:40" x14ac:dyDescent="0.3">
      <c r="D425" s="150"/>
      <c r="E425" s="146">
        <f t="shared" si="101"/>
        <v>0</v>
      </c>
      <c r="F425" s="96"/>
      <c r="G425" s="96"/>
      <c r="H425" s="96"/>
      <c r="I425" s="96"/>
      <c r="J425" s="96">
        <f>IF(D75=0,0,COUNTIF(New,D75&amp;""))</f>
        <v>0</v>
      </c>
      <c r="K425" s="95">
        <f t="shared" si="80"/>
        <v>0</v>
      </c>
      <c r="L425" s="150">
        <f t="shared" si="61"/>
        <v>0</v>
      </c>
      <c r="M425" s="95">
        <f t="shared" si="62"/>
        <v>0</v>
      </c>
      <c r="N425" s="95">
        <f t="shared" si="63"/>
        <v>0</v>
      </c>
      <c r="O425" s="95">
        <f t="shared" si="64"/>
        <v>0</v>
      </c>
      <c r="P425" s="95">
        <f t="shared" si="65"/>
        <v>0</v>
      </c>
      <c r="Q425" s="95"/>
      <c r="R425" s="95"/>
      <c r="S425" s="95"/>
      <c r="T425" s="95"/>
      <c r="U425" s="95">
        <f t="shared" si="66"/>
        <v>0</v>
      </c>
      <c r="V425" s="95">
        <f t="shared" si="67"/>
        <v>0</v>
      </c>
      <c r="W425" s="95">
        <f t="shared" si="68"/>
        <v>0</v>
      </c>
      <c r="X425" s="95">
        <f t="shared" si="69"/>
        <v>0</v>
      </c>
      <c r="Y425" s="95"/>
      <c r="Z425" s="95"/>
      <c r="AA425" s="95"/>
      <c r="AB425" s="95"/>
      <c r="AC425" s="95">
        <f t="shared" si="70"/>
        <v>0</v>
      </c>
      <c r="AD425" s="95">
        <f t="shared" si="71"/>
        <v>0</v>
      </c>
      <c r="AE425" s="38">
        <f t="shared" si="72"/>
        <v>0</v>
      </c>
      <c r="AF425" s="38">
        <f t="shared" si="73"/>
        <v>0</v>
      </c>
      <c r="AG425" s="38"/>
      <c r="AH425" s="38">
        <f t="shared" si="74"/>
        <v>0</v>
      </c>
      <c r="AI425" s="38">
        <f t="shared" si="75"/>
        <v>0</v>
      </c>
      <c r="AJ425" s="38">
        <f t="shared" si="76"/>
        <v>0</v>
      </c>
      <c r="AK425" s="38">
        <f t="shared" si="77"/>
        <v>0</v>
      </c>
      <c r="AL425" s="38">
        <f t="shared" si="78"/>
        <v>0</v>
      </c>
      <c r="AM425" s="38">
        <f t="shared" si="79"/>
        <v>0</v>
      </c>
      <c r="AN425" s="38"/>
    </row>
    <row r="426" spans="4:40" x14ac:dyDescent="0.3">
      <c r="D426" s="150"/>
      <c r="E426" s="146">
        <f t="shared" si="101"/>
        <v>0</v>
      </c>
      <c r="F426" s="96"/>
      <c r="G426" s="96"/>
      <c r="H426" s="96"/>
      <c r="I426" s="96"/>
      <c r="J426" s="96">
        <f>IF(D76=0,0,COUNTIF(D76:New,D76&amp;""))</f>
        <v>0</v>
      </c>
      <c r="K426" s="95">
        <f t="shared" si="80"/>
        <v>0</v>
      </c>
      <c r="L426" s="150">
        <f t="shared" si="61"/>
        <v>0</v>
      </c>
      <c r="M426" s="95">
        <f t="shared" si="62"/>
        <v>0</v>
      </c>
      <c r="N426" s="95">
        <f t="shared" si="63"/>
        <v>0</v>
      </c>
      <c r="O426" s="95">
        <f t="shared" si="64"/>
        <v>0</v>
      </c>
      <c r="P426" s="95">
        <f t="shared" si="65"/>
        <v>0</v>
      </c>
      <c r="Q426" s="95"/>
      <c r="R426" s="95"/>
      <c r="S426" s="95"/>
      <c r="T426" s="95"/>
      <c r="U426" s="95">
        <f t="shared" si="66"/>
        <v>0</v>
      </c>
      <c r="V426" s="95">
        <f t="shared" si="67"/>
        <v>0</v>
      </c>
      <c r="W426" s="95">
        <f t="shared" si="68"/>
        <v>0</v>
      </c>
      <c r="X426" s="95">
        <f t="shared" si="69"/>
        <v>0</v>
      </c>
      <c r="Y426" s="95"/>
      <c r="Z426" s="95"/>
      <c r="AA426" s="95"/>
      <c r="AB426" s="95"/>
      <c r="AC426" s="95">
        <f t="shared" si="70"/>
        <v>0</v>
      </c>
      <c r="AD426" s="95">
        <f t="shared" si="71"/>
        <v>0</v>
      </c>
      <c r="AE426" s="38">
        <f t="shared" si="72"/>
        <v>0</v>
      </c>
      <c r="AF426" s="38">
        <f t="shared" si="73"/>
        <v>0</v>
      </c>
      <c r="AG426" s="38"/>
      <c r="AH426" s="38">
        <f t="shared" si="74"/>
        <v>0</v>
      </c>
      <c r="AI426" s="38">
        <f t="shared" si="75"/>
        <v>0</v>
      </c>
      <c r="AJ426" s="38">
        <f t="shared" si="76"/>
        <v>0</v>
      </c>
      <c r="AK426" s="38">
        <f t="shared" si="77"/>
        <v>0</v>
      </c>
      <c r="AL426" s="38">
        <f t="shared" si="78"/>
        <v>0</v>
      </c>
      <c r="AM426" s="38">
        <f t="shared" si="79"/>
        <v>0</v>
      </c>
      <c r="AN426" s="38"/>
    </row>
    <row r="427" spans="4:40" x14ac:dyDescent="0.3">
      <c r="D427" s="150"/>
      <c r="E427" s="146">
        <f t="shared" si="101"/>
        <v>0</v>
      </c>
      <c r="F427" s="96"/>
      <c r="G427" s="96"/>
      <c r="H427" s="96"/>
      <c r="I427" s="96"/>
      <c r="J427" s="96">
        <f>IF(D77=0,0,COUNTIF(New,D77&amp;""))</f>
        <v>0</v>
      </c>
      <c r="K427" s="95">
        <f t="shared" si="80"/>
        <v>0</v>
      </c>
      <c r="L427" s="150">
        <f t="shared" si="61"/>
        <v>0</v>
      </c>
      <c r="M427" s="95">
        <f t="shared" si="62"/>
        <v>0</v>
      </c>
      <c r="N427" s="95">
        <f t="shared" si="63"/>
        <v>0</v>
      </c>
      <c r="O427" s="95">
        <f t="shared" si="64"/>
        <v>0</v>
      </c>
      <c r="P427" s="95">
        <f t="shared" si="65"/>
        <v>0</v>
      </c>
      <c r="Q427" s="95"/>
      <c r="R427" s="95"/>
      <c r="S427" s="95"/>
      <c r="T427" s="95"/>
      <c r="U427" s="95">
        <f t="shared" si="66"/>
        <v>0</v>
      </c>
      <c r="V427" s="95">
        <f t="shared" si="67"/>
        <v>0</v>
      </c>
      <c r="W427" s="95">
        <f t="shared" si="68"/>
        <v>0</v>
      </c>
      <c r="X427" s="95">
        <f t="shared" si="69"/>
        <v>0</v>
      </c>
      <c r="Y427" s="95"/>
      <c r="Z427" s="95"/>
      <c r="AA427" s="95"/>
      <c r="AB427" s="95"/>
      <c r="AC427" s="95">
        <f t="shared" si="70"/>
        <v>0</v>
      </c>
      <c r="AD427" s="95">
        <f t="shared" si="71"/>
        <v>0</v>
      </c>
      <c r="AE427" s="38">
        <f t="shared" si="72"/>
        <v>0</v>
      </c>
      <c r="AF427" s="38">
        <f t="shared" si="73"/>
        <v>0</v>
      </c>
      <c r="AG427" s="38"/>
      <c r="AH427" s="38">
        <f t="shared" si="74"/>
        <v>0</v>
      </c>
      <c r="AI427" s="38">
        <f t="shared" si="75"/>
        <v>0</v>
      </c>
      <c r="AJ427" s="38">
        <f t="shared" si="76"/>
        <v>0</v>
      </c>
      <c r="AK427" s="38">
        <f t="shared" si="77"/>
        <v>0</v>
      </c>
      <c r="AL427" s="38">
        <f t="shared" si="78"/>
        <v>0</v>
      </c>
      <c r="AM427" s="38">
        <f t="shared" si="79"/>
        <v>0</v>
      </c>
      <c r="AN427" s="38"/>
    </row>
    <row r="428" spans="4:40" x14ac:dyDescent="0.3">
      <c r="D428" s="150"/>
      <c r="E428" s="146">
        <f t="shared" si="101"/>
        <v>0</v>
      </c>
      <c r="F428" s="96"/>
      <c r="G428" s="96"/>
      <c r="H428" s="96"/>
      <c r="I428" s="96"/>
      <c r="J428" s="96">
        <f>IF(D78=0,0,COUNTIF(D78:New,D78&amp;""))</f>
        <v>0</v>
      </c>
      <c r="K428" s="95">
        <f t="shared" si="80"/>
        <v>0</v>
      </c>
      <c r="L428" s="150">
        <f t="shared" si="61"/>
        <v>0</v>
      </c>
      <c r="M428" s="95">
        <f t="shared" si="62"/>
        <v>0</v>
      </c>
      <c r="N428" s="95">
        <f t="shared" si="63"/>
        <v>0</v>
      </c>
      <c r="O428" s="95">
        <f t="shared" si="64"/>
        <v>0</v>
      </c>
      <c r="P428" s="95">
        <f t="shared" si="65"/>
        <v>0</v>
      </c>
      <c r="Q428" s="95"/>
      <c r="R428" s="95"/>
      <c r="S428" s="95"/>
      <c r="T428" s="95"/>
      <c r="U428" s="95">
        <f t="shared" si="66"/>
        <v>0</v>
      </c>
      <c r="V428" s="95">
        <f t="shared" si="67"/>
        <v>0</v>
      </c>
      <c r="W428" s="95">
        <f t="shared" si="68"/>
        <v>0</v>
      </c>
      <c r="X428" s="95">
        <f t="shared" si="69"/>
        <v>0</v>
      </c>
      <c r="Y428" s="95"/>
      <c r="Z428" s="95"/>
      <c r="AA428" s="95"/>
      <c r="AB428" s="95"/>
      <c r="AC428" s="95">
        <f t="shared" si="70"/>
        <v>0</v>
      </c>
      <c r="AD428" s="95">
        <f t="shared" si="71"/>
        <v>0</v>
      </c>
      <c r="AE428" s="38">
        <f t="shared" si="72"/>
        <v>0</v>
      </c>
      <c r="AF428" s="38">
        <f t="shared" si="73"/>
        <v>0</v>
      </c>
      <c r="AG428" s="38"/>
      <c r="AH428" s="38">
        <f t="shared" si="74"/>
        <v>0</v>
      </c>
      <c r="AI428" s="38">
        <f t="shared" si="75"/>
        <v>0</v>
      </c>
      <c r="AJ428" s="38">
        <f t="shared" si="76"/>
        <v>0</v>
      </c>
      <c r="AK428" s="38">
        <f t="shared" si="77"/>
        <v>0</v>
      </c>
      <c r="AL428" s="38">
        <f t="shared" si="78"/>
        <v>0</v>
      </c>
      <c r="AM428" s="38">
        <f t="shared" si="79"/>
        <v>0</v>
      </c>
      <c r="AN428" s="38"/>
    </row>
    <row r="429" spans="4:40" x14ac:dyDescent="0.3">
      <c r="D429" s="150"/>
      <c r="E429" s="146">
        <f t="shared" si="101"/>
        <v>0</v>
      </c>
      <c r="F429" s="96"/>
      <c r="G429" s="96"/>
      <c r="H429" s="96"/>
      <c r="I429" s="96"/>
      <c r="J429" s="96">
        <f>IF(D79=0,0,COUNTIF(New,D79&amp;""))</f>
        <v>0</v>
      </c>
      <c r="K429" s="95">
        <f t="shared" si="80"/>
        <v>0</v>
      </c>
      <c r="L429" s="150">
        <f t="shared" si="61"/>
        <v>0</v>
      </c>
      <c r="M429" s="95">
        <f t="shared" si="62"/>
        <v>0</v>
      </c>
      <c r="N429" s="95">
        <f t="shared" si="63"/>
        <v>0</v>
      </c>
      <c r="O429" s="95">
        <f t="shared" si="64"/>
        <v>0</v>
      </c>
      <c r="P429" s="95">
        <f t="shared" si="65"/>
        <v>0</v>
      </c>
      <c r="Q429" s="95"/>
      <c r="R429" s="95"/>
      <c r="S429" s="95"/>
      <c r="T429" s="95"/>
      <c r="U429" s="95">
        <f t="shared" si="66"/>
        <v>0</v>
      </c>
      <c r="V429" s="95">
        <f t="shared" si="67"/>
        <v>0</v>
      </c>
      <c r="W429" s="95">
        <f t="shared" si="68"/>
        <v>0</v>
      </c>
      <c r="X429" s="95">
        <f t="shared" si="69"/>
        <v>0</v>
      </c>
      <c r="Y429" s="95"/>
      <c r="Z429" s="95"/>
      <c r="AA429" s="95"/>
      <c r="AB429" s="95"/>
      <c r="AC429" s="95">
        <f t="shared" si="70"/>
        <v>0</v>
      </c>
      <c r="AD429" s="95">
        <f t="shared" si="71"/>
        <v>0</v>
      </c>
      <c r="AE429" s="38">
        <f t="shared" si="72"/>
        <v>0</v>
      </c>
      <c r="AF429" s="38">
        <f t="shared" si="73"/>
        <v>0</v>
      </c>
      <c r="AG429" s="38"/>
      <c r="AH429" s="38">
        <f t="shared" si="74"/>
        <v>0</v>
      </c>
      <c r="AI429" s="38">
        <f t="shared" si="75"/>
        <v>0</v>
      </c>
      <c r="AJ429" s="38">
        <f t="shared" si="76"/>
        <v>0</v>
      </c>
      <c r="AK429" s="38">
        <f t="shared" si="77"/>
        <v>0</v>
      </c>
      <c r="AL429" s="38">
        <f t="shared" si="78"/>
        <v>0</v>
      </c>
      <c r="AM429" s="38">
        <f t="shared" si="79"/>
        <v>0</v>
      </c>
      <c r="AN429" s="38"/>
    </row>
    <row r="430" spans="4:40" x14ac:dyDescent="0.3">
      <c r="D430" s="150"/>
      <c r="E430" s="146">
        <f t="shared" si="101"/>
        <v>0</v>
      </c>
      <c r="F430" s="96"/>
      <c r="G430" s="96"/>
      <c r="H430" s="96"/>
      <c r="I430" s="96"/>
      <c r="J430" s="96">
        <f>IF(D80=0,0,COUNTIF(D80:New,D80&amp;""))</f>
        <v>0</v>
      </c>
      <c r="K430" s="95">
        <f t="shared" si="80"/>
        <v>0</v>
      </c>
      <c r="L430" s="150">
        <f t="shared" si="61"/>
        <v>0</v>
      </c>
      <c r="M430" s="95">
        <f t="shared" si="62"/>
        <v>0</v>
      </c>
      <c r="N430" s="95">
        <f t="shared" si="63"/>
        <v>0</v>
      </c>
      <c r="O430" s="95">
        <f t="shared" si="64"/>
        <v>0</v>
      </c>
      <c r="P430" s="95">
        <f t="shared" si="65"/>
        <v>0</v>
      </c>
      <c r="Q430" s="95"/>
      <c r="R430" s="95"/>
      <c r="S430" s="95"/>
      <c r="T430" s="95"/>
      <c r="U430" s="95">
        <f t="shared" si="66"/>
        <v>0</v>
      </c>
      <c r="V430" s="95">
        <f t="shared" si="67"/>
        <v>0</v>
      </c>
      <c r="W430" s="95">
        <f t="shared" si="68"/>
        <v>0</v>
      </c>
      <c r="X430" s="95">
        <f t="shared" si="69"/>
        <v>0</v>
      </c>
      <c r="Y430" s="95"/>
      <c r="Z430" s="95"/>
      <c r="AA430" s="95"/>
      <c r="AB430" s="95"/>
      <c r="AC430" s="95">
        <f t="shared" si="70"/>
        <v>0</v>
      </c>
      <c r="AD430" s="95">
        <f t="shared" si="71"/>
        <v>0</v>
      </c>
      <c r="AE430" s="38">
        <f t="shared" si="72"/>
        <v>0</v>
      </c>
      <c r="AF430" s="38">
        <f t="shared" si="73"/>
        <v>0</v>
      </c>
      <c r="AG430" s="38"/>
      <c r="AH430" s="38">
        <f t="shared" si="74"/>
        <v>0</v>
      </c>
      <c r="AI430" s="38">
        <f t="shared" si="75"/>
        <v>0</v>
      </c>
      <c r="AJ430" s="38">
        <f t="shared" si="76"/>
        <v>0</v>
      </c>
      <c r="AK430" s="38">
        <f t="shared" si="77"/>
        <v>0</v>
      </c>
      <c r="AL430" s="38">
        <f t="shared" si="78"/>
        <v>0</v>
      </c>
      <c r="AM430" s="38">
        <f t="shared" si="79"/>
        <v>0</v>
      </c>
      <c r="AN430" s="38"/>
    </row>
    <row r="431" spans="4:40" x14ac:dyDescent="0.3">
      <c r="D431" s="150"/>
      <c r="E431" s="146">
        <f t="shared" si="101"/>
        <v>0</v>
      </c>
      <c r="F431" s="96"/>
      <c r="G431" s="96"/>
      <c r="H431" s="96"/>
      <c r="I431" s="96"/>
      <c r="J431" s="96">
        <f>IF(D81=0,0,COUNTIF(New,D81&amp;""))</f>
        <v>0</v>
      </c>
      <c r="K431" s="95">
        <f t="shared" si="80"/>
        <v>0</v>
      </c>
      <c r="L431" s="150">
        <f t="shared" si="61"/>
        <v>0</v>
      </c>
      <c r="M431" s="95">
        <f t="shared" si="62"/>
        <v>0</v>
      </c>
      <c r="N431" s="95">
        <f t="shared" si="63"/>
        <v>0</v>
      </c>
      <c r="O431" s="95">
        <f t="shared" si="64"/>
        <v>0</v>
      </c>
      <c r="P431" s="95">
        <f t="shared" si="65"/>
        <v>0</v>
      </c>
      <c r="Q431" s="95"/>
      <c r="R431" s="95"/>
      <c r="S431" s="95"/>
      <c r="T431" s="95"/>
      <c r="U431" s="95">
        <f t="shared" si="66"/>
        <v>0</v>
      </c>
      <c r="V431" s="95">
        <f t="shared" si="67"/>
        <v>0</v>
      </c>
      <c r="W431" s="95">
        <f t="shared" si="68"/>
        <v>0</v>
      </c>
      <c r="X431" s="95">
        <f t="shared" si="69"/>
        <v>0</v>
      </c>
      <c r="Y431" s="95"/>
      <c r="Z431" s="95"/>
      <c r="AA431" s="95"/>
      <c r="AB431" s="95"/>
      <c r="AC431" s="95">
        <f t="shared" si="70"/>
        <v>0</v>
      </c>
      <c r="AD431" s="95">
        <f t="shared" si="71"/>
        <v>0</v>
      </c>
      <c r="AE431" s="38">
        <f t="shared" si="72"/>
        <v>0</v>
      </c>
      <c r="AF431" s="38">
        <f t="shared" si="73"/>
        <v>0</v>
      </c>
      <c r="AG431" s="38"/>
      <c r="AH431" s="38">
        <f t="shared" si="74"/>
        <v>0</v>
      </c>
      <c r="AI431" s="38">
        <f t="shared" si="75"/>
        <v>0</v>
      </c>
      <c r="AJ431" s="38">
        <f t="shared" si="76"/>
        <v>0</v>
      </c>
      <c r="AK431" s="38">
        <f t="shared" si="77"/>
        <v>0</v>
      </c>
      <c r="AL431" s="38">
        <f t="shared" si="78"/>
        <v>0</v>
      </c>
      <c r="AM431" s="38">
        <f t="shared" si="79"/>
        <v>0</v>
      </c>
      <c r="AN431" s="38"/>
    </row>
    <row r="432" spans="4:40" x14ac:dyDescent="0.3">
      <c r="D432" s="150"/>
      <c r="E432" s="146">
        <f t="shared" si="101"/>
        <v>0</v>
      </c>
      <c r="F432" s="96"/>
      <c r="G432" s="96"/>
      <c r="H432" s="96"/>
      <c r="I432" s="96"/>
      <c r="J432" s="96">
        <f>IF(D82=0,0,COUNTIF(D82:New,D82&amp;""))</f>
        <v>0</v>
      </c>
      <c r="K432" s="95">
        <f t="shared" si="80"/>
        <v>0</v>
      </c>
      <c r="L432" s="150">
        <f t="shared" si="61"/>
        <v>0</v>
      </c>
      <c r="M432" s="95">
        <f t="shared" si="62"/>
        <v>0</v>
      </c>
      <c r="N432" s="95">
        <f t="shared" si="63"/>
        <v>0</v>
      </c>
      <c r="O432" s="95">
        <f t="shared" si="64"/>
        <v>0</v>
      </c>
      <c r="P432" s="95">
        <f t="shared" si="65"/>
        <v>0</v>
      </c>
      <c r="Q432" s="95"/>
      <c r="R432" s="95"/>
      <c r="S432" s="95"/>
      <c r="T432" s="95"/>
      <c r="U432" s="95">
        <f t="shared" si="66"/>
        <v>0</v>
      </c>
      <c r="V432" s="95">
        <f t="shared" si="67"/>
        <v>0</v>
      </c>
      <c r="W432" s="95">
        <f t="shared" si="68"/>
        <v>0</v>
      </c>
      <c r="X432" s="95">
        <f t="shared" si="69"/>
        <v>0</v>
      </c>
      <c r="Y432" s="95"/>
      <c r="Z432" s="95"/>
      <c r="AA432" s="95"/>
      <c r="AB432" s="95"/>
      <c r="AC432" s="95">
        <f t="shared" si="70"/>
        <v>0</v>
      </c>
      <c r="AD432" s="95">
        <f t="shared" si="71"/>
        <v>0</v>
      </c>
      <c r="AE432" s="38">
        <f t="shared" si="72"/>
        <v>0</v>
      </c>
      <c r="AF432" s="38">
        <f t="shared" si="73"/>
        <v>0</v>
      </c>
      <c r="AG432" s="38"/>
      <c r="AH432" s="38">
        <f t="shared" si="74"/>
        <v>0</v>
      </c>
      <c r="AI432" s="38">
        <f t="shared" si="75"/>
        <v>0</v>
      </c>
      <c r="AJ432" s="38">
        <f t="shared" si="76"/>
        <v>0</v>
      </c>
      <c r="AK432" s="38">
        <f t="shared" si="77"/>
        <v>0</v>
      </c>
      <c r="AL432" s="38">
        <f t="shared" si="78"/>
        <v>0</v>
      </c>
      <c r="AM432" s="38">
        <f t="shared" si="79"/>
        <v>0</v>
      </c>
      <c r="AN432" s="38"/>
    </row>
    <row r="433" spans="4:40" x14ac:dyDescent="0.3">
      <c r="D433" s="150"/>
      <c r="E433" s="146">
        <f t="shared" si="101"/>
        <v>0</v>
      </c>
      <c r="F433" s="96"/>
      <c r="G433" s="96"/>
      <c r="H433" s="96"/>
      <c r="I433" s="96"/>
      <c r="J433" s="96">
        <f>IF(D83=0,0,COUNTIF(New,D83&amp;""))</f>
        <v>0</v>
      </c>
      <c r="K433" s="95">
        <f t="shared" si="80"/>
        <v>0</v>
      </c>
      <c r="L433" s="150">
        <f t="shared" si="61"/>
        <v>0</v>
      </c>
      <c r="M433" s="95">
        <f t="shared" si="62"/>
        <v>0</v>
      </c>
      <c r="N433" s="95">
        <f t="shared" si="63"/>
        <v>0</v>
      </c>
      <c r="O433" s="95">
        <f t="shared" si="64"/>
        <v>0</v>
      </c>
      <c r="P433" s="95">
        <f t="shared" si="65"/>
        <v>0</v>
      </c>
      <c r="Q433" s="95"/>
      <c r="R433" s="95"/>
      <c r="S433" s="95"/>
      <c r="T433" s="95"/>
      <c r="U433" s="95">
        <f t="shared" si="66"/>
        <v>0</v>
      </c>
      <c r="V433" s="95">
        <f t="shared" si="67"/>
        <v>0</v>
      </c>
      <c r="W433" s="95">
        <f t="shared" si="68"/>
        <v>0</v>
      </c>
      <c r="X433" s="95">
        <f t="shared" si="69"/>
        <v>0</v>
      </c>
      <c r="Y433" s="95"/>
      <c r="Z433" s="95"/>
      <c r="AA433" s="95"/>
      <c r="AB433" s="95"/>
      <c r="AC433" s="95">
        <f t="shared" si="70"/>
        <v>0</v>
      </c>
      <c r="AD433" s="95">
        <f t="shared" si="71"/>
        <v>0</v>
      </c>
      <c r="AE433" s="38">
        <f t="shared" si="72"/>
        <v>0</v>
      </c>
      <c r="AF433" s="38">
        <f t="shared" si="73"/>
        <v>0</v>
      </c>
      <c r="AG433" s="38"/>
      <c r="AH433" s="38">
        <f t="shared" si="74"/>
        <v>0</v>
      </c>
      <c r="AI433" s="38">
        <f t="shared" si="75"/>
        <v>0</v>
      </c>
      <c r="AJ433" s="38">
        <f t="shared" si="76"/>
        <v>0</v>
      </c>
      <c r="AK433" s="38">
        <f t="shared" si="77"/>
        <v>0</v>
      </c>
      <c r="AL433" s="38">
        <f t="shared" si="78"/>
        <v>0</v>
      </c>
      <c r="AM433" s="38">
        <f t="shared" si="79"/>
        <v>0</v>
      </c>
      <c r="AN433" s="38"/>
    </row>
    <row r="434" spans="4:40" x14ac:dyDescent="0.3">
      <c r="D434" s="150"/>
      <c r="E434" s="146">
        <f t="shared" si="101"/>
        <v>0</v>
      </c>
      <c r="F434" s="96"/>
      <c r="G434" s="96"/>
      <c r="H434" s="96"/>
      <c r="I434" s="96"/>
      <c r="J434" s="96">
        <f>IF(D84=0,0,COUNTIF(D84:New,D84&amp;""))</f>
        <v>0</v>
      </c>
      <c r="K434" s="95">
        <f t="shared" si="80"/>
        <v>0</v>
      </c>
      <c r="L434" s="150">
        <f t="shared" si="61"/>
        <v>0</v>
      </c>
      <c r="M434" s="95">
        <f t="shared" si="62"/>
        <v>0</v>
      </c>
      <c r="N434" s="95">
        <f t="shared" si="63"/>
        <v>0</v>
      </c>
      <c r="O434" s="95">
        <f t="shared" si="64"/>
        <v>0</v>
      </c>
      <c r="P434" s="95">
        <f t="shared" si="65"/>
        <v>0</v>
      </c>
      <c r="Q434" s="95"/>
      <c r="R434" s="95"/>
      <c r="S434" s="95"/>
      <c r="T434" s="95"/>
      <c r="U434" s="95">
        <f t="shared" si="66"/>
        <v>0</v>
      </c>
      <c r="V434" s="95">
        <f t="shared" si="67"/>
        <v>0</v>
      </c>
      <c r="W434" s="95">
        <f t="shared" si="68"/>
        <v>0</v>
      </c>
      <c r="X434" s="95">
        <f t="shared" si="69"/>
        <v>0</v>
      </c>
      <c r="Y434" s="95"/>
      <c r="Z434" s="95"/>
      <c r="AA434" s="95"/>
      <c r="AB434" s="95"/>
      <c r="AC434" s="95">
        <f t="shared" si="70"/>
        <v>0</v>
      </c>
      <c r="AD434" s="95">
        <f t="shared" si="71"/>
        <v>0</v>
      </c>
      <c r="AE434" s="38">
        <f t="shared" si="72"/>
        <v>0</v>
      </c>
      <c r="AF434" s="38">
        <f t="shared" si="73"/>
        <v>0</v>
      </c>
      <c r="AG434" s="38"/>
      <c r="AH434" s="38">
        <f t="shared" si="74"/>
        <v>0</v>
      </c>
      <c r="AI434" s="38">
        <f t="shared" si="75"/>
        <v>0</v>
      </c>
      <c r="AJ434" s="38">
        <f t="shared" si="76"/>
        <v>0</v>
      </c>
      <c r="AK434" s="38">
        <f t="shared" si="77"/>
        <v>0</v>
      </c>
      <c r="AL434" s="38">
        <f t="shared" si="78"/>
        <v>0</v>
      </c>
      <c r="AM434" s="38">
        <f t="shared" si="79"/>
        <v>0</v>
      </c>
      <c r="AN434" s="38"/>
    </row>
    <row r="435" spans="4:40" x14ac:dyDescent="0.3">
      <c r="D435" s="150"/>
      <c r="E435" s="146">
        <f t="shared" si="101"/>
        <v>0</v>
      </c>
      <c r="F435" s="96"/>
      <c r="G435" s="96"/>
      <c r="H435" s="96"/>
      <c r="I435" s="96"/>
      <c r="J435" s="96">
        <f>IF(D85=0,0,COUNTIF(New,D85&amp;""))</f>
        <v>0</v>
      </c>
      <c r="K435" s="95">
        <f t="shared" si="80"/>
        <v>0</v>
      </c>
      <c r="L435" s="150">
        <f t="shared" si="61"/>
        <v>0</v>
      </c>
      <c r="M435" s="95">
        <f t="shared" si="62"/>
        <v>0</v>
      </c>
      <c r="N435" s="95">
        <f t="shared" si="63"/>
        <v>0</v>
      </c>
      <c r="O435" s="95">
        <f t="shared" si="64"/>
        <v>0</v>
      </c>
      <c r="P435" s="95">
        <f t="shared" si="65"/>
        <v>0</v>
      </c>
      <c r="Q435" s="95"/>
      <c r="R435" s="95"/>
      <c r="S435" s="95"/>
      <c r="T435" s="95"/>
      <c r="U435" s="95">
        <f t="shared" si="66"/>
        <v>0</v>
      </c>
      <c r="V435" s="95">
        <f t="shared" si="67"/>
        <v>0</v>
      </c>
      <c r="W435" s="95">
        <f t="shared" si="68"/>
        <v>0</v>
      </c>
      <c r="X435" s="95">
        <f t="shared" si="69"/>
        <v>0</v>
      </c>
      <c r="Y435" s="95"/>
      <c r="Z435" s="95"/>
      <c r="AA435" s="95"/>
      <c r="AB435" s="95"/>
      <c r="AC435" s="95">
        <f t="shared" si="70"/>
        <v>0</v>
      </c>
      <c r="AD435" s="95">
        <f t="shared" si="71"/>
        <v>0</v>
      </c>
      <c r="AE435" s="38">
        <f t="shared" si="72"/>
        <v>0</v>
      </c>
      <c r="AF435" s="38">
        <f t="shared" si="73"/>
        <v>0</v>
      </c>
      <c r="AG435" s="38"/>
      <c r="AH435" s="38">
        <f t="shared" si="74"/>
        <v>0</v>
      </c>
      <c r="AI435" s="38">
        <f t="shared" si="75"/>
        <v>0</v>
      </c>
      <c r="AJ435" s="38">
        <f t="shared" si="76"/>
        <v>0</v>
      </c>
      <c r="AK435" s="38">
        <f t="shared" si="77"/>
        <v>0</v>
      </c>
      <c r="AL435" s="38">
        <f t="shared" si="78"/>
        <v>0</v>
      </c>
      <c r="AM435" s="38">
        <f t="shared" si="79"/>
        <v>0</v>
      </c>
      <c r="AN435" s="38"/>
    </row>
    <row r="436" spans="4:40" x14ac:dyDescent="0.3">
      <c r="D436" s="150"/>
      <c r="E436" s="146">
        <f t="shared" si="101"/>
        <v>0</v>
      </c>
      <c r="F436" s="96"/>
      <c r="G436" s="96"/>
      <c r="H436" s="96"/>
      <c r="I436" s="96"/>
      <c r="J436" s="96">
        <f>IF(D86=0,0,COUNTIF(D86:New,D86&amp;""))</f>
        <v>0</v>
      </c>
      <c r="K436" s="95">
        <f t="shared" si="80"/>
        <v>0</v>
      </c>
      <c r="L436" s="150">
        <f t="shared" si="61"/>
        <v>0</v>
      </c>
      <c r="M436" s="95">
        <f t="shared" si="62"/>
        <v>0</v>
      </c>
      <c r="N436" s="95">
        <f t="shared" si="63"/>
        <v>0</v>
      </c>
      <c r="O436" s="95">
        <f t="shared" si="64"/>
        <v>0</v>
      </c>
      <c r="P436" s="95">
        <f t="shared" si="65"/>
        <v>0</v>
      </c>
      <c r="Q436" s="95"/>
      <c r="R436" s="95"/>
      <c r="S436" s="95"/>
      <c r="T436" s="95"/>
      <c r="U436" s="95">
        <f t="shared" si="66"/>
        <v>0</v>
      </c>
      <c r="V436" s="95">
        <f t="shared" si="67"/>
        <v>0</v>
      </c>
      <c r="W436" s="95">
        <f t="shared" si="68"/>
        <v>0</v>
      </c>
      <c r="X436" s="95">
        <f t="shared" si="69"/>
        <v>0</v>
      </c>
      <c r="Y436" s="95"/>
      <c r="Z436" s="95"/>
      <c r="AA436" s="95"/>
      <c r="AB436" s="95"/>
      <c r="AC436" s="95">
        <f t="shared" si="70"/>
        <v>0</v>
      </c>
      <c r="AD436" s="95">
        <f t="shared" si="71"/>
        <v>0</v>
      </c>
      <c r="AE436" s="38">
        <f t="shared" si="72"/>
        <v>0</v>
      </c>
      <c r="AF436" s="38">
        <f t="shared" si="73"/>
        <v>0</v>
      </c>
      <c r="AG436" s="38"/>
      <c r="AH436" s="38">
        <f t="shared" si="74"/>
        <v>0</v>
      </c>
      <c r="AI436" s="38">
        <f t="shared" si="75"/>
        <v>0</v>
      </c>
      <c r="AJ436" s="38">
        <f t="shared" si="76"/>
        <v>0</v>
      </c>
      <c r="AK436" s="38">
        <f t="shared" si="77"/>
        <v>0</v>
      </c>
      <c r="AL436" s="38">
        <f t="shared" si="78"/>
        <v>0</v>
      </c>
      <c r="AM436" s="38">
        <f t="shared" si="79"/>
        <v>0</v>
      </c>
      <c r="AN436" s="38"/>
    </row>
    <row r="437" spans="4:40" x14ac:dyDescent="0.3">
      <c r="D437" s="150"/>
      <c r="E437" s="146">
        <f t="shared" si="101"/>
        <v>0</v>
      </c>
      <c r="F437" s="96"/>
      <c r="G437" s="96"/>
      <c r="H437" s="96"/>
      <c r="I437" s="96"/>
      <c r="J437" s="96">
        <f>IF(D87=0,0,COUNTIF(New,D87&amp;""))</f>
        <v>0</v>
      </c>
      <c r="K437" s="95">
        <f t="shared" si="80"/>
        <v>0</v>
      </c>
      <c r="L437" s="150">
        <f t="shared" si="61"/>
        <v>0</v>
      </c>
      <c r="M437" s="95">
        <f t="shared" si="62"/>
        <v>0</v>
      </c>
      <c r="N437" s="95">
        <f t="shared" si="63"/>
        <v>0</v>
      </c>
      <c r="O437" s="95">
        <f t="shared" si="64"/>
        <v>0</v>
      </c>
      <c r="P437" s="95">
        <f t="shared" si="65"/>
        <v>0</v>
      </c>
      <c r="Q437" s="95"/>
      <c r="R437" s="95"/>
      <c r="S437" s="95"/>
      <c r="T437" s="95"/>
      <c r="U437" s="95">
        <f t="shared" si="66"/>
        <v>0</v>
      </c>
      <c r="V437" s="95">
        <f t="shared" si="67"/>
        <v>0</v>
      </c>
      <c r="W437" s="95">
        <f t="shared" si="68"/>
        <v>0</v>
      </c>
      <c r="X437" s="95">
        <f t="shared" si="69"/>
        <v>0</v>
      </c>
      <c r="Y437" s="95"/>
      <c r="Z437" s="95"/>
      <c r="AA437" s="95"/>
      <c r="AB437" s="95"/>
      <c r="AC437" s="95">
        <f t="shared" si="70"/>
        <v>0</v>
      </c>
      <c r="AD437" s="95">
        <f t="shared" si="71"/>
        <v>0</v>
      </c>
      <c r="AE437" s="38">
        <f t="shared" si="72"/>
        <v>0</v>
      </c>
      <c r="AF437" s="38">
        <f t="shared" si="73"/>
        <v>0</v>
      </c>
      <c r="AG437" s="38"/>
      <c r="AH437" s="38">
        <f t="shared" si="74"/>
        <v>0</v>
      </c>
      <c r="AI437" s="38">
        <f t="shared" si="75"/>
        <v>0</v>
      </c>
      <c r="AJ437" s="38">
        <f t="shared" si="76"/>
        <v>0</v>
      </c>
      <c r="AK437" s="38">
        <f t="shared" si="77"/>
        <v>0</v>
      </c>
      <c r="AL437" s="38">
        <f t="shared" si="78"/>
        <v>0</v>
      </c>
      <c r="AM437" s="38">
        <f t="shared" si="79"/>
        <v>0</v>
      </c>
      <c r="AN437" s="38"/>
    </row>
    <row r="438" spans="4:40" x14ac:dyDescent="0.3">
      <c r="D438" s="150"/>
      <c r="E438" s="146">
        <f t="shared" si="101"/>
        <v>0</v>
      </c>
      <c r="F438" s="96"/>
      <c r="G438" s="96"/>
      <c r="H438" s="96"/>
      <c r="I438" s="96"/>
      <c r="J438" s="96">
        <f>IF(D88=0,0,COUNTIF(D88:New,D88&amp;""))</f>
        <v>0</v>
      </c>
      <c r="K438" s="95">
        <f t="shared" si="80"/>
        <v>0</v>
      </c>
      <c r="L438" s="150">
        <f t="shared" si="61"/>
        <v>0</v>
      </c>
      <c r="M438" s="95">
        <f t="shared" si="62"/>
        <v>0</v>
      </c>
      <c r="N438" s="95">
        <f t="shared" si="63"/>
        <v>0</v>
      </c>
      <c r="O438" s="95">
        <f t="shared" si="64"/>
        <v>0</v>
      </c>
      <c r="P438" s="95">
        <f t="shared" si="65"/>
        <v>0</v>
      </c>
      <c r="Q438" s="95"/>
      <c r="R438" s="95"/>
      <c r="S438" s="95"/>
      <c r="T438" s="95"/>
      <c r="U438" s="95">
        <f t="shared" si="66"/>
        <v>0</v>
      </c>
      <c r="V438" s="95">
        <f t="shared" si="67"/>
        <v>0</v>
      </c>
      <c r="W438" s="95">
        <f t="shared" si="68"/>
        <v>0</v>
      </c>
      <c r="X438" s="95">
        <f t="shared" si="69"/>
        <v>0</v>
      </c>
      <c r="Y438" s="95"/>
      <c r="Z438" s="95"/>
      <c r="AA438" s="95"/>
      <c r="AB438" s="95"/>
      <c r="AC438" s="95">
        <f t="shared" si="70"/>
        <v>0</v>
      </c>
      <c r="AD438" s="95">
        <f t="shared" si="71"/>
        <v>0</v>
      </c>
      <c r="AE438" s="38">
        <f t="shared" si="72"/>
        <v>0</v>
      </c>
      <c r="AF438" s="38">
        <f t="shared" si="73"/>
        <v>0</v>
      </c>
      <c r="AG438" s="38"/>
      <c r="AH438" s="38">
        <f t="shared" si="74"/>
        <v>0</v>
      </c>
      <c r="AI438" s="38">
        <f t="shared" si="75"/>
        <v>0</v>
      </c>
      <c r="AJ438" s="38">
        <f t="shared" si="76"/>
        <v>0</v>
      </c>
      <c r="AK438" s="38">
        <f t="shared" si="77"/>
        <v>0</v>
      </c>
      <c r="AL438" s="38">
        <f t="shared" si="78"/>
        <v>0</v>
      </c>
      <c r="AM438" s="38">
        <f t="shared" si="79"/>
        <v>0</v>
      </c>
      <c r="AN438" s="38"/>
    </row>
    <row r="439" spans="4:40" x14ac:dyDescent="0.3">
      <c r="D439" s="150"/>
      <c r="E439" s="146">
        <f t="shared" si="101"/>
        <v>0</v>
      </c>
      <c r="F439" s="96"/>
      <c r="G439" s="96"/>
      <c r="H439" s="96"/>
      <c r="I439" s="96"/>
      <c r="J439" s="96">
        <f>IF(D89=0,0,COUNTIF(New,D89&amp;""))</f>
        <v>0</v>
      </c>
      <c r="K439" s="95">
        <f t="shared" si="80"/>
        <v>0</v>
      </c>
      <c r="L439" s="150">
        <f t="shared" si="61"/>
        <v>0</v>
      </c>
      <c r="M439" s="95">
        <f t="shared" si="62"/>
        <v>0</v>
      </c>
      <c r="N439" s="95">
        <f t="shared" si="63"/>
        <v>0</v>
      </c>
      <c r="O439" s="95">
        <f t="shared" si="64"/>
        <v>0</v>
      </c>
      <c r="P439" s="95">
        <f t="shared" si="65"/>
        <v>0</v>
      </c>
      <c r="Q439" s="95"/>
      <c r="R439" s="95"/>
      <c r="S439" s="95"/>
      <c r="T439" s="95"/>
      <c r="U439" s="95">
        <f t="shared" si="66"/>
        <v>0</v>
      </c>
      <c r="V439" s="95">
        <f t="shared" si="67"/>
        <v>0</v>
      </c>
      <c r="W439" s="95">
        <f t="shared" si="68"/>
        <v>0</v>
      </c>
      <c r="X439" s="95">
        <f t="shared" si="69"/>
        <v>0</v>
      </c>
      <c r="Y439" s="95"/>
      <c r="Z439" s="95"/>
      <c r="AA439" s="95"/>
      <c r="AB439" s="95"/>
      <c r="AC439" s="95">
        <f t="shared" si="70"/>
        <v>0</v>
      </c>
      <c r="AD439" s="95">
        <f t="shared" si="71"/>
        <v>0</v>
      </c>
      <c r="AE439" s="38">
        <f t="shared" si="72"/>
        <v>0</v>
      </c>
      <c r="AF439" s="38">
        <f t="shared" si="73"/>
        <v>0</v>
      </c>
      <c r="AG439" s="38"/>
      <c r="AH439" s="38">
        <f t="shared" si="74"/>
        <v>0</v>
      </c>
      <c r="AI439" s="38">
        <f t="shared" si="75"/>
        <v>0</v>
      </c>
      <c r="AJ439" s="38">
        <f t="shared" si="76"/>
        <v>0</v>
      </c>
      <c r="AK439" s="38">
        <f t="shared" si="77"/>
        <v>0</v>
      </c>
      <c r="AL439" s="38">
        <f t="shared" si="78"/>
        <v>0</v>
      </c>
      <c r="AM439" s="38">
        <f t="shared" si="79"/>
        <v>0</v>
      </c>
      <c r="AN439" s="38"/>
    </row>
    <row r="440" spans="4:40" x14ac:dyDescent="0.3">
      <c r="D440" s="150"/>
      <c r="E440" s="146">
        <f t="shared" si="101"/>
        <v>0</v>
      </c>
      <c r="F440" s="96"/>
      <c r="G440" s="96"/>
      <c r="H440" s="96"/>
      <c r="I440" s="96"/>
      <c r="J440" s="96">
        <f>IF(D90=0,0,COUNTIF(D90:New,D90&amp;""))</f>
        <v>0</v>
      </c>
      <c r="K440" s="95">
        <f t="shared" si="80"/>
        <v>0</v>
      </c>
      <c r="L440" s="150">
        <f t="shared" si="61"/>
        <v>0</v>
      </c>
      <c r="M440" s="95">
        <f t="shared" si="62"/>
        <v>0</v>
      </c>
      <c r="N440" s="95">
        <f t="shared" si="63"/>
        <v>0</v>
      </c>
      <c r="O440" s="95">
        <f t="shared" si="64"/>
        <v>0</v>
      </c>
      <c r="P440" s="95">
        <f t="shared" si="65"/>
        <v>0</v>
      </c>
      <c r="Q440" s="95"/>
      <c r="R440" s="95"/>
      <c r="S440" s="95"/>
      <c r="T440" s="95"/>
      <c r="U440" s="95">
        <f t="shared" si="66"/>
        <v>0</v>
      </c>
      <c r="V440" s="95">
        <f t="shared" si="67"/>
        <v>0</v>
      </c>
      <c r="W440" s="95">
        <f t="shared" si="68"/>
        <v>0</v>
      </c>
      <c r="X440" s="95">
        <f t="shared" si="69"/>
        <v>0</v>
      </c>
      <c r="Y440" s="95"/>
      <c r="Z440" s="95"/>
      <c r="AA440" s="95"/>
      <c r="AB440" s="95"/>
      <c r="AC440" s="95">
        <f t="shared" si="70"/>
        <v>0</v>
      </c>
      <c r="AD440" s="95">
        <f t="shared" si="71"/>
        <v>0</v>
      </c>
      <c r="AE440" s="38">
        <f t="shared" si="72"/>
        <v>0</v>
      </c>
      <c r="AF440" s="38">
        <f t="shared" si="73"/>
        <v>0</v>
      </c>
      <c r="AG440" s="38"/>
      <c r="AH440" s="38">
        <f t="shared" si="74"/>
        <v>0</v>
      </c>
      <c r="AI440" s="38">
        <f t="shared" si="75"/>
        <v>0</v>
      </c>
      <c r="AJ440" s="38">
        <f t="shared" si="76"/>
        <v>0</v>
      </c>
      <c r="AK440" s="38">
        <f t="shared" si="77"/>
        <v>0</v>
      </c>
      <c r="AL440" s="38">
        <f t="shared" si="78"/>
        <v>0</v>
      </c>
      <c r="AM440" s="38">
        <f t="shared" si="79"/>
        <v>0</v>
      </c>
      <c r="AN440" s="38"/>
    </row>
    <row r="441" spans="4:40" x14ac:dyDescent="0.3">
      <c r="D441" s="150"/>
      <c r="E441" s="146">
        <f t="shared" si="101"/>
        <v>0</v>
      </c>
      <c r="F441" s="96"/>
      <c r="G441" s="96"/>
      <c r="H441" s="96"/>
      <c r="I441" s="96"/>
      <c r="J441" s="96">
        <f>IF(D91=0,0,COUNTIF(New,D91&amp;""))</f>
        <v>0</v>
      </c>
      <c r="K441" s="95">
        <f t="shared" si="80"/>
        <v>0</v>
      </c>
      <c r="L441" s="150">
        <f t="shared" si="61"/>
        <v>0</v>
      </c>
      <c r="M441" s="95">
        <f t="shared" si="62"/>
        <v>0</v>
      </c>
      <c r="N441" s="95">
        <f t="shared" si="63"/>
        <v>0</v>
      </c>
      <c r="O441" s="95">
        <f t="shared" si="64"/>
        <v>0</v>
      </c>
      <c r="P441" s="95">
        <f t="shared" si="65"/>
        <v>0</v>
      </c>
      <c r="Q441" s="95"/>
      <c r="R441" s="95"/>
      <c r="S441" s="95"/>
      <c r="T441" s="95"/>
      <c r="U441" s="95">
        <f t="shared" si="66"/>
        <v>0</v>
      </c>
      <c r="V441" s="95">
        <f t="shared" si="67"/>
        <v>0</v>
      </c>
      <c r="W441" s="95">
        <f t="shared" si="68"/>
        <v>0</v>
      </c>
      <c r="X441" s="95">
        <f t="shared" si="69"/>
        <v>0</v>
      </c>
      <c r="Y441" s="95"/>
      <c r="Z441" s="95"/>
      <c r="AA441" s="95"/>
      <c r="AB441" s="95"/>
      <c r="AC441" s="95">
        <f t="shared" si="70"/>
        <v>0</v>
      </c>
      <c r="AD441" s="95">
        <f t="shared" si="71"/>
        <v>0</v>
      </c>
      <c r="AE441" s="38">
        <f t="shared" si="72"/>
        <v>0</v>
      </c>
      <c r="AF441" s="38">
        <f t="shared" si="73"/>
        <v>0</v>
      </c>
      <c r="AG441" s="38"/>
      <c r="AH441" s="38">
        <f t="shared" si="74"/>
        <v>0</v>
      </c>
      <c r="AI441" s="38">
        <f t="shared" si="75"/>
        <v>0</v>
      </c>
      <c r="AJ441" s="38">
        <f t="shared" si="76"/>
        <v>0</v>
      </c>
      <c r="AK441" s="38">
        <f t="shared" si="77"/>
        <v>0</v>
      </c>
      <c r="AL441" s="38">
        <f t="shared" si="78"/>
        <v>0</v>
      </c>
      <c r="AM441" s="38">
        <f t="shared" si="79"/>
        <v>0</v>
      </c>
      <c r="AN441" s="38"/>
    </row>
    <row r="442" spans="4:40" x14ac:dyDescent="0.3">
      <c r="D442" s="150"/>
      <c r="E442" s="146">
        <f t="shared" si="101"/>
        <v>0</v>
      </c>
      <c r="F442" s="96"/>
      <c r="G442" s="96"/>
      <c r="H442" s="96"/>
      <c r="I442" s="96"/>
      <c r="J442" s="96">
        <f>IF(D92=0,0,COUNTIF(D92:New,D92&amp;""))</f>
        <v>0</v>
      </c>
      <c r="K442" s="95">
        <f t="shared" si="80"/>
        <v>0</v>
      </c>
      <c r="L442" s="150">
        <f t="shared" si="61"/>
        <v>0</v>
      </c>
      <c r="M442" s="95">
        <f t="shared" si="62"/>
        <v>0</v>
      </c>
      <c r="N442" s="95">
        <f t="shared" si="63"/>
        <v>0</v>
      </c>
      <c r="O442" s="95">
        <f t="shared" si="64"/>
        <v>0</v>
      </c>
      <c r="P442" s="95">
        <f t="shared" si="65"/>
        <v>0</v>
      </c>
      <c r="Q442" s="95"/>
      <c r="R442" s="95"/>
      <c r="S442" s="95"/>
      <c r="T442" s="95"/>
      <c r="U442" s="95">
        <f t="shared" si="66"/>
        <v>0</v>
      </c>
      <c r="V442" s="95">
        <f t="shared" si="67"/>
        <v>0</v>
      </c>
      <c r="W442" s="95">
        <f t="shared" si="68"/>
        <v>0</v>
      </c>
      <c r="X442" s="95">
        <f t="shared" si="69"/>
        <v>0</v>
      </c>
      <c r="Y442" s="95"/>
      <c r="Z442" s="95"/>
      <c r="AA442" s="95"/>
      <c r="AB442" s="95"/>
      <c r="AC442" s="95">
        <f t="shared" si="70"/>
        <v>0</v>
      </c>
      <c r="AD442" s="95">
        <f t="shared" si="71"/>
        <v>0</v>
      </c>
      <c r="AE442" s="38">
        <f t="shared" si="72"/>
        <v>0</v>
      </c>
      <c r="AF442" s="38">
        <f t="shared" si="73"/>
        <v>0</v>
      </c>
      <c r="AG442" s="38"/>
      <c r="AH442" s="38">
        <f t="shared" si="74"/>
        <v>0</v>
      </c>
      <c r="AI442" s="38">
        <f t="shared" si="75"/>
        <v>0</v>
      </c>
      <c r="AJ442" s="38">
        <f t="shared" si="76"/>
        <v>0</v>
      </c>
      <c r="AK442" s="38">
        <f t="shared" si="77"/>
        <v>0</v>
      </c>
      <c r="AL442" s="38">
        <f t="shared" si="78"/>
        <v>0</v>
      </c>
      <c r="AM442" s="38">
        <f t="shared" si="79"/>
        <v>0</v>
      </c>
      <c r="AN442" s="38"/>
    </row>
    <row r="443" spans="4:40" x14ac:dyDescent="0.3">
      <c r="D443" s="150"/>
      <c r="E443" s="146">
        <f t="shared" si="101"/>
        <v>0</v>
      </c>
      <c r="F443" s="96"/>
      <c r="G443" s="96"/>
      <c r="H443" s="96"/>
      <c r="I443" s="96"/>
      <c r="J443" s="96">
        <f>IF(D93=0,0,COUNTIF(New,D93&amp;""))</f>
        <v>0</v>
      </c>
      <c r="K443" s="95">
        <f t="shared" si="80"/>
        <v>0</v>
      </c>
      <c r="L443" s="150">
        <f t="shared" si="61"/>
        <v>0</v>
      </c>
      <c r="M443" s="95">
        <f t="shared" si="62"/>
        <v>0</v>
      </c>
      <c r="N443" s="95">
        <f t="shared" si="63"/>
        <v>0</v>
      </c>
      <c r="O443" s="95">
        <f t="shared" si="64"/>
        <v>0</v>
      </c>
      <c r="P443" s="95">
        <f t="shared" si="65"/>
        <v>0</v>
      </c>
      <c r="Q443" s="95"/>
      <c r="R443" s="95"/>
      <c r="S443" s="95"/>
      <c r="T443" s="95"/>
      <c r="U443" s="95">
        <f t="shared" si="66"/>
        <v>0</v>
      </c>
      <c r="V443" s="95">
        <f t="shared" si="67"/>
        <v>0</v>
      </c>
      <c r="W443" s="95">
        <f t="shared" si="68"/>
        <v>0</v>
      </c>
      <c r="X443" s="95">
        <f t="shared" si="69"/>
        <v>0</v>
      </c>
      <c r="Y443" s="95"/>
      <c r="Z443" s="95"/>
      <c r="AA443" s="95"/>
      <c r="AB443" s="95"/>
      <c r="AC443" s="95">
        <f t="shared" si="70"/>
        <v>0</v>
      </c>
      <c r="AD443" s="95">
        <f t="shared" si="71"/>
        <v>0</v>
      </c>
      <c r="AE443" s="38">
        <f t="shared" si="72"/>
        <v>0</v>
      </c>
      <c r="AF443" s="38">
        <f t="shared" si="73"/>
        <v>0</v>
      </c>
      <c r="AG443" s="38"/>
      <c r="AH443" s="38">
        <f t="shared" si="74"/>
        <v>0</v>
      </c>
      <c r="AI443" s="38">
        <f t="shared" si="75"/>
        <v>0</v>
      </c>
      <c r="AJ443" s="38">
        <f t="shared" si="76"/>
        <v>0</v>
      </c>
      <c r="AK443" s="38">
        <f t="shared" si="77"/>
        <v>0</v>
      </c>
      <c r="AL443" s="38">
        <f t="shared" si="78"/>
        <v>0</v>
      </c>
      <c r="AM443" s="38">
        <f t="shared" si="79"/>
        <v>0</v>
      </c>
      <c r="AN443" s="38"/>
    </row>
    <row r="444" spans="4:40" x14ac:dyDescent="0.3">
      <c r="D444" s="150"/>
      <c r="E444" s="146">
        <f t="shared" si="101"/>
        <v>0</v>
      </c>
      <c r="F444" s="96"/>
      <c r="G444" s="96"/>
      <c r="H444" s="96"/>
      <c r="I444" s="96"/>
      <c r="J444" s="96">
        <f>IF(D94=0,0,COUNTIF(D94:New,D94&amp;""))</f>
        <v>0</v>
      </c>
      <c r="K444" s="95">
        <f t="shared" si="80"/>
        <v>0</v>
      </c>
      <c r="L444" s="150">
        <f t="shared" si="61"/>
        <v>0</v>
      </c>
      <c r="M444" s="95">
        <f t="shared" si="62"/>
        <v>0</v>
      </c>
      <c r="N444" s="95">
        <f t="shared" si="63"/>
        <v>0</v>
      </c>
      <c r="O444" s="95">
        <f t="shared" si="64"/>
        <v>0</v>
      </c>
      <c r="P444" s="95">
        <f t="shared" si="65"/>
        <v>0</v>
      </c>
      <c r="Q444" s="95"/>
      <c r="R444" s="95"/>
      <c r="S444" s="95"/>
      <c r="T444" s="95"/>
      <c r="U444" s="95">
        <f t="shared" si="66"/>
        <v>0</v>
      </c>
      <c r="V444" s="95">
        <f t="shared" si="67"/>
        <v>0</v>
      </c>
      <c r="W444" s="95">
        <f t="shared" si="68"/>
        <v>0</v>
      </c>
      <c r="X444" s="95">
        <f t="shared" si="69"/>
        <v>0</v>
      </c>
      <c r="Y444" s="95"/>
      <c r="Z444" s="95"/>
      <c r="AA444" s="95"/>
      <c r="AB444" s="95"/>
      <c r="AC444" s="95">
        <f t="shared" si="70"/>
        <v>0</v>
      </c>
      <c r="AD444" s="95">
        <f t="shared" si="71"/>
        <v>0</v>
      </c>
      <c r="AE444" s="38">
        <f t="shared" si="72"/>
        <v>0</v>
      </c>
      <c r="AF444" s="38">
        <f t="shared" si="73"/>
        <v>0</v>
      </c>
      <c r="AG444" s="38"/>
      <c r="AH444" s="38">
        <f t="shared" si="74"/>
        <v>0</v>
      </c>
      <c r="AI444" s="38">
        <f t="shared" si="75"/>
        <v>0</v>
      </c>
      <c r="AJ444" s="38">
        <f t="shared" si="76"/>
        <v>0</v>
      </c>
      <c r="AK444" s="38">
        <f t="shared" si="77"/>
        <v>0</v>
      </c>
      <c r="AL444" s="38">
        <f t="shared" si="78"/>
        <v>0</v>
      </c>
      <c r="AM444" s="38">
        <f t="shared" si="79"/>
        <v>0</v>
      </c>
      <c r="AN444" s="38"/>
    </row>
    <row r="445" spans="4:40" x14ac:dyDescent="0.3">
      <c r="D445" s="150"/>
      <c r="E445" s="146">
        <f t="shared" si="101"/>
        <v>0</v>
      </c>
      <c r="F445" s="96"/>
      <c r="G445" s="96"/>
      <c r="H445" s="96"/>
      <c r="I445" s="96"/>
      <c r="J445" s="96">
        <f>IF(D95=0,0,COUNTIF(New,D95&amp;""))</f>
        <v>0</v>
      </c>
      <c r="K445" s="95">
        <f t="shared" si="80"/>
        <v>0</v>
      </c>
      <c r="L445" s="150">
        <f t="shared" si="61"/>
        <v>0</v>
      </c>
      <c r="M445" s="95">
        <f t="shared" si="62"/>
        <v>0</v>
      </c>
      <c r="N445" s="95">
        <f t="shared" si="63"/>
        <v>0</v>
      </c>
      <c r="O445" s="95">
        <f t="shared" si="64"/>
        <v>0</v>
      </c>
      <c r="P445" s="95">
        <f t="shared" si="65"/>
        <v>0</v>
      </c>
      <c r="Q445" s="95"/>
      <c r="R445" s="95"/>
      <c r="S445" s="95"/>
      <c r="T445" s="95"/>
      <c r="U445" s="95">
        <f t="shared" si="66"/>
        <v>0</v>
      </c>
      <c r="V445" s="95">
        <f t="shared" si="67"/>
        <v>0</v>
      </c>
      <c r="W445" s="95">
        <f t="shared" si="68"/>
        <v>0</v>
      </c>
      <c r="X445" s="95">
        <f t="shared" si="69"/>
        <v>0</v>
      </c>
      <c r="Y445" s="95"/>
      <c r="Z445" s="95"/>
      <c r="AA445" s="95"/>
      <c r="AB445" s="95"/>
      <c r="AC445" s="95">
        <f t="shared" si="70"/>
        <v>0</v>
      </c>
      <c r="AD445" s="95">
        <f t="shared" si="71"/>
        <v>0</v>
      </c>
      <c r="AE445" s="38">
        <f t="shared" si="72"/>
        <v>0</v>
      </c>
      <c r="AF445" s="38">
        <f t="shared" si="73"/>
        <v>0</v>
      </c>
      <c r="AG445" s="38"/>
      <c r="AH445" s="38">
        <f t="shared" si="74"/>
        <v>0</v>
      </c>
      <c r="AI445" s="38">
        <f t="shared" si="75"/>
        <v>0</v>
      </c>
      <c r="AJ445" s="38">
        <f t="shared" si="76"/>
        <v>0</v>
      </c>
      <c r="AK445" s="38">
        <f t="shared" si="77"/>
        <v>0</v>
      </c>
      <c r="AL445" s="38">
        <f t="shared" si="78"/>
        <v>0</v>
      </c>
      <c r="AM445" s="38">
        <f t="shared" si="79"/>
        <v>0</v>
      </c>
      <c r="AN445" s="38"/>
    </row>
    <row r="446" spans="4:40" x14ac:dyDescent="0.3">
      <c r="D446" s="150"/>
      <c r="E446" s="146">
        <f t="shared" si="101"/>
        <v>0</v>
      </c>
      <c r="F446" s="96"/>
      <c r="G446" s="96"/>
      <c r="H446" s="96"/>
      <c r="I446" s="96"/>
      <c r="J446" s="96">
        <f>IF(D96=0,0,COUNTIF(D96:New,D96&amp;""))</f>
        <v>0</v>
      </c>
      <c r="K446" s="95">
        <f t="shared" si="80"/>
        <v>0</v>
      </c>
      <c r="L446" s="150">
        <f t="shared" si="61"/>
        <v>0</v>
      </c>
      <c r="M446" s="95">
        <f t="shared" si="62"/>
        <v>0</v>
      </c>
      <c r="N446" s="95">
        <f t="shared" si="63"/>
        <v>0</v>
      </c>
      <c r="O446" s="95">
        <f t="shared" si="64"/>
        <v>0</v>
      </c>
      <c r="P446" s="95">
        <f t="shared" si="65"/>
        <v>0</v>
      </c>
      <c r="Q446" s="95"/>
      <c r="R446" s="95"/>
      <c r="S446" s="95"/>
      <c r="T446" s="95"/>
      <c r="U446" s="95">
        <f t="shared" si="66"/>
        <v>0</v>
      </c>
      <c r="V446" s="95">
        <f t="shared" si="67"/>
        <v>0</v>
      </c>
      <c r="W446" s="95">
        <f t="shared" si="68"/>
        <v>0</v>
      </c>
      <c r="X446" s="95">
        <f t="shared" si="69"/>
        <v>0</v>
      </c>
      <c r="Y446" s="95"/>
      <c r="Z446" s="95"/>
      <c r="AA446" s="95"/>
      <c r="AB446" s="95"/>
      <c r="AC446" s="95">
        <f t="shared" si="70"/>
        <v>0</v>
      </c>
      <c r="AD446" s="95">
        <f t="shared" si="71"/>
        <v>0</v>
      </c>
      <c r="AE446" s="38">
        <f t="shared" si="72"/>
        <v>0</v>
      </c>
      <c r="AF446" s="38">
        <f t="shared" si="73"/>
        <v>0</v>
      </c>
      <c r="AG446" s="38"/>
      <c r="AH446" s="38">
        <f t="shared" si="74"/>
        <v>0</v>
      </c>
      <c r="AI446" s="38">
        <f t="shared" si="75"/>
        <v>0</v>
      </c>
      <c r="AJ446" s="38">
        <f t="shared" si="76"/>
        <v>0</v>
      </c>
      <c r="AK446" s="38">
        <f t="shared" si="77"/>
        <v>0</v>
      </c>
      <c r="AL446" s="38">
        <f t="shared" si="78"/>
        <v>0</v>
      </c>
      <c r="AM446" s="38">
        <f t="shared" si="79"/>
        <v>0</v>
      </c>
      <c r="AN446" s="38"/>
    </row>
    <row r="447" spans="4:40" x14ac:dyDescent="0.3">
      <c r="D447" s="150"/>
      <c r="E447" s="146">
        <f t="shared" si="101"/>
        <v>0</v>
      </c>
      <c r="F447" s="96"/>
      <c r="G447" s="96"/>
      <c r="H447" s="96"/>
      <c r="I447" s="96"/>
      <c r="J447" s="96">
        <f>IF(D97=0,0,COUNTIF(New,D97&amp;""))</f>
        <v>0</v>
      </c>
      <c r="K447" s="95">
        <f t="shared" si="80"/>
        <v>0</v>
      </c>
      <c r="L447" s="150">
        <f t="shared" si="61"/>
        <v>0</v>
      </c>
      <c r="M447" s="95">
        <f t="shared" si="62"/>
        <v>0</v>
      </c>
      <c r="N447" s="95">
        <f t="shared" si="63"/>
        <v>0</v>
      </c>
      <c r="O447" s="95">
        <f t="shared" si="64"/>
        <v>0</v>
      </c>
      <c r="P447" s="95">
        <f t="shared" si="65"/>
        <v>0</v>
      </c>
      <c r="Q447" s="95"/>
      <c r="R447" s="95"/>
      <c r="S447" s="95"/>
      <c r="T447" s="95"/>
      <c r="U447" s="95">
        <f t="shared" si="66"/>
        <v>0</v>
      </c>
      <c r="V447" s="95">
        <f t="shared" si="67"/>
        <v>0</v>
      </c>
      <c r="W447" s="95">
        <f t="shared" si="68"/>
        <v>0</v>
      </c>
      <c r="X447" s="95">
        <f t="shared" si="69"/>
        <v>0</v>
      </c>
      <c r="Y447" s="95"/>
      <c r="Z447" s="95"/>
      <c r="AA447" s="95"/>
      <c r="AB447" s="95"/>
      <c r="AC447" s="95">
        <f t="shared" si="70"/>
        <v>0</v>
      </c>
      <c r="AD447" s="95">
        <f t="shared" si="71"/>
        <v>0</v>
      </c>
      <c r="AE447" s="38">
        <f t="shared" si="72"/>
        <v>0</v>
      </c>
      <c r="AF447" s="38">
        <f t="shared" si="73"/>
        <v>0</v>
      </c>
      <c r="AG447" s="38"/>
      <c r="AH447" s="38">
        <f t="shared" si="74"/>
        <v>0</v>
      </c>
      <c r="AI447" s="38">
        <f t="shared" si="75"/>
        <v>0</v>
      </c>
      <c r="AJ447" s="38">
        <f t="shared" si="76"/>
        <v>0</v>
      </c>
      <c r="AK447" s="38">
        <f t="shared" si="77"/>
        <v>0</v>
      </c>
      <c r="AL447" s="38">
        <f t="shared" si="78"/>
        <v>0</v>
      </c>
      <c r="AM447" s="38">
        <f t="shared" si="79"/>
        <v>0</v>
      </c>
      <c r="AN447" s="38"/>
    </row>
    <row r="448" spans="4:40" x14ac:dyDescent="0.3">
      <c r="D448" s="150"/>
      <c r="E448" s="146">
        <f t="shared" si="101"/>
        <v>0</v>
      </c>
      <c r="F448" s="96"/>
      <c r="G448" s="96"/>
      <c r="H448" s="96"/>
      <c r="I448" s="96"/>
      <c r="J448" s="96">
        <f>IF(D98=0,0,COUNTIF(D98:New,D98&amp;""))</f>
        <v>0</v>
      </c>
      <c r="K448" s="95">
        <f t="shared" si="80"/>
        <v>0</v>
      </c>
      <c r="L448" s="150">
        <f t="shared" si="61"/>
        <v>0</v>
      </c>
      <c r="M448" s="95">
        <f t="shared" si="62"/>
        <v>0</v>
      </c>
      <c r="N448" s="95">
        <f t="shared" si="63"/>
        <v>0</v>
      </c>
      <c r="O448" s="95">
        <f t="shared" si="64"/>
        <v>0</v>
      </c>
      <c r="P448" s="95">
        <f t="shared" si="65"/>
        <v>0</v>
      </c>
      <c r="Q448" s="95"/>
      <c r="R448" s="95"/>
      <c r="S448" s="95"/>
      <c r="T448" s="95"/>
      <c r="U448" s="95">
        <f t="shared" si="66"/>
        <v>0</v>
      </c>
      <c r="V448" s="95">
        <f t="shared" si="67"/>
        <v>0</v>
      </c>
      <c r="W448" s="95">
        <f t="shared" si="68"/>
        <v>0</v>
      </c>
      <c r="X448" s="95">
        <f t="shared" si="69"/>
        <v>0</v>
      </c>
      <c r="Y448" s="95"/>
      <c r="Z448" s="95"/>
      <c r="AA448" s="95"/>
      <c r="AB448" s="95"/>
      <c r="AC448" s="95">
        <f t="shared" si="70"/>
        <v>0</v>
      </c>
      <c r="AD448" s="95">
        <f t="shared" si="71"/>
        <v>0</v>
      </c>
      <c r="AE448" s="38">
        <f t="shared" si="72"/>
        <v>0</v>
      </c>
      <c r="AF448" s="38">
        <f t="shared" si="73"/>
        <v>0</v>
      </c>
      <c r="AG448" s="38"/>
      <c r="AH448" s="38">
        <f t="shared" si="74"/>
        <v>0</v>
      </c>
      <c r="AI448" s="38">
        <f t="shared" si="75"/>
        <v>0</v>
      </c>
      <c r="AJ448" s="38">
        <f t="shared" si="76"/>
        <v>0</v>
      </c>
      <c r="AK448" s="38">
        <f t="shared" si="77"/>
        <v>0</v>
      </c>
      <c r="AL448" s="38">
        <f t="shared" si="78"/>
        <v>0</v>
      </c>
      <c r="AM448" s="38">
        <f t="shared" si="79"/>
        <v>0</v>
      </c>
      <c r="AN448" s="38"/>
    </row>
    <row r="449" spans="4:40" x14ac:dyDescent="0.3">
      <c r="D449" s="150"/>
      <c r="E449" s="146">
        <f t="shared" si="101"/>
        <v>0</v>
      </c>
      <c r="F449" s="96"/>
      <c r="G449" s="96"/>
      <c r="H449" s="96"/>
      <c r="I449" s="96"/>
      <c r="J449" s="96">
        <f>IF(D99=0,0,COUNTIF(New,D99&amp;""))</f>
        <v>0</v>
      </c>
      <c r="K449" s="95">
        <f t="shared" si="80"/>
        <v>0</v>
      </c>
      <c r="L449" s="150">
        <f t="shared" si="61"/>
        <v>0</v>
      </c>
      <c r="M449" s="95">
        <f t="shared" si="62"/>
        <v>0</v>
      </c>
      <c r="N449" s="95">
        <f t="shared" si="63"/>
        <v>0</v>
      </c>
      <c r="O449" s="95">
        <f t="shared" si="64"/>
        <v>0</v>
      </c>
      <c r="P449" s="95">
        <f t="shared" si="65"/>
        <v>0</v>
      </c>
      <c r="Q449" s="95"/>
      <c r="R449" s="95"/>
      <c r="S449" s="95"/>
      <c r="T449" s="95"/>
      <c r="U449" s="95">
        <f t="shared" si="66"/>
        <v>0</v>
      </c>
      <c r="V449" s="95">
        <f t="shared" si="67"/>
        <v>0</v>
      </c>
      <c r="W449" s="95">
        <f t="shared" si="68"/>
        <v>0</v>
      </c>
      <c r="X449" s="95">
        <f t="shared" si="69"/>
        <v>0</v>
      </c>
      <c r="Y449" s="95"/>
      <c r="Z449" s="95"/>
      <c r="AA449" s="95"/>
      <c r="AB449" s="95"/>
      <c r="AC449" s="95">
        <f t="shared" si="70"/>
        <v>0</v>
      </c>
      <c r="AD449" s="95">
        <f t="shared" si="71"/>
        <v>0</v>
      </c>
      <c r="AE449" s="38">
        <f t="shared" si="72"/>
        <v>0</v>
      </c>
      <c r="AF449" s="38">
        <f t="shared" si="73"/>
        <v>0</v>
      </c>
      <c r="AG449" s="38"/>
      <c r="AH449" s="38">
        <f t="shared" si="74"/>
        <v>0</v>
      </c>
      <c r="AI449" s="38">
        <f t="shared" si="75"/>
        <v>0</v>
      </c>
      <c r="AJ449" s="38">
        <f t="shared" si="76"/>
        <v>0</v>
      </c>
      <c r="AK449" s="38">
        <f t="shared" si="77"/>
        <v>0</v>
      </c>
      <c r="AL449" s="38">
        <f t="shared" si="78"/>
        <v>0</v>
      </c>
      <c r="AM449" s="38">
        <f t="shared" si="79"/>
        <v>0</v>
      </c>
      <c r="AN449" s="38"/>
    </row>
    <row r="450" spans="4:40" x14ac:dyDescent="0.3">
      <c r="D450" s="150"/>
      <c r="E450" s="146">
        <f t="shared" si="101"/>
        <v>0</v>
      </c>
      <c r="F450" s="96"/>
      <c r="G450" s="96"/>
      <c r="H450" s="96"/>
      <c r="I450" s="96"/>
      <c r="J450" s="96">
        <f>IF(D100=0,0,COUNTIF(D100:New,D100&amp;""))</f>
        <v>0</v>
      </c>
      <c r="K450" s="95">
        <f t="shared" si="80"/>
        <v>0</v>
      </c>
      <c r="L450" s="150">
        <f t="shared" si="61"/>
        <v>0</v>
      </c>
      <c r="M450" s="95">
        <f t="shared" si="62"/>
        <v>0</v>
      </c>
      <c r="N450" s="95">
        <f t="shared" si="63"/>
        <v>0</v>
      </c>
      <c r="O450" s="95">
        <f t="shared" si="64"/>
        <v>0</v>
      </c>
      <c r="P450" s="95">
        <f t="shared" si="65"/>
        <v>0</v>
      </c>
      <c r="Q450" s="95"/>
      <c r="R450" s="95"/>
      <c r="S450" s="95"/>
      <c r="T450" s="95"/>
      <c r="U450" s="95">
        <f t="shared" si="66"/>
        <v>0</v>
      </c>
      <c r="V450" s="95">
        <f t="shared" si="67"/>
        <v>0</v>
      </c>
      <c r="W450" s="95">
        <f t="shared" si="68"/>
        <v>0</v>
      </c>
      <c r="X450" s="95">
        <f t="shared" si="69"/>
        <v>0</v>
      </c>
      <c r="Y450" s="95"/>
      <c r="Z450" s="95"/>
      <c r="AA450" s="95"/>
      <c r="AB450" s="95"/>
      <c r="AC450" s="95">
        <f t="shared" si="70"/>
        <v>0</v>
      </c>
      <c r="AD450" s="95">
        <f t="shared" si="71"/>
        <v>0</v>
      </c>
      <c r="AE450" s="38">
        <f t="shared" si="72"/>
        <v>0</v>
      </c>
      <c r="AF450" s="38">
        <f t="shared" si="73"/>
        <v>0</v>
      </c>
      <c r="AG450" s="38"/>
      <c r="AH450" s="38">
        <f t="shared" si="74"/>
        <v>0</v>
      </c>
      <c r="AI450" s="38">
        <f t="shared" si="75"/>
        <v>0</v>
      </c>
      <c r="AJ450" s="38">
        <f t="shared" si="76"/>
        <v>0</v>
      </c>
      <c r="AK450" s="38">
        <f t="shared" si="77"/>
        <v>0</v>
      </c>
      <c r="AL450" s="38">
        <f t="shared" si="78"/>
        <v>0</v>
      </c>
      <c r="AM450" s="38">
        <f t="shared" si="79"/>
        <v>0</v>
      </c>
      <c r="AN450" s="38"/>
    </row>
    <row r="451" spans="4:40" x14ac:dyDescent="0.3">
      <c r="D451" s="150"/>
      <c r="E451" s="146">
        <f t="shared" si="101"/>
        <v>0</v>
      </c>
      <c r="F451" s="96"/>
      <c r="G451" s="96"/>
      <c r="H451" s="96"/>
      <c r="I451" s="96"/>
      <c r="J451" s="96">
        <f>IF(D101=0,0,COUNTIF(New,D101&amp;""))</f>
        <v>0</v>
      </c>
      <c r="K451" s="95">
        <f t="shared" si="80"/>
        <v>0</v>
      </c>
      <c r="L451" s="150">
        <f t="shared" si="61"/>
        <v>0</v>
      </c>
      <c r="M451" s="95">
        <f t="shared" si="62"/>
        <v>0</v>
      </c>
      <c r="N451" s="95">
        <f t="shared" si="63"/>
        <v>0</v>
      </c>
      <c r="O451" s="95">
        <f t="shared" si="64"/>
        <v>0</v>
      </c>
      <c r="P451" s="95">
        <f t="shared" si="65"/>
        <v>0</v>
      </c>
      <c r="Q451" s="95"/>
      <c r="R451" s="95"/>
      <c r="S451" s="95"/>
      <c r="T451" s="95"/>
      <c r="U451" s="95">
        <f t="shared" si="66"/>
        <v>0</v>
      </c>
      <c r="V451" s="95">
        <f t="shared" si="67"/>
        <v>0</v>
      </c>
      <c r="W451" s="95">
        <f t="shared" si="68"/>
        <v>0</v>
      </c>
      <c r="X451" s="95">
        <f t="shared" si="69"/>
        <v>0</v>
      </c>
      <c r="Y451" s="95"/>
      <c r="Z451" s="95"/>
      <c r="AA451" s="95"/>
      <c r="AB451" s="95"/>
      <c r="AC451" s="95">
        <f t="shared" si="70"/>
        <v>0</v>
      </c>
      <c r="AD451" s="95">
        <f t="shared" si="71"/>
        <v>0</v>
      </c>
      <c r="AE451" s="38">
        <f t="shared" si="72"/>
        <v>0</v>
      </c>
      <c r="AF451" s="38">
        <f t="shared" si="73"/>
        <v>0</v>
      </c>
      <c r="AG451" s="38"/>
      <c r="AH451" s="38">
        <f t="shared" si="74"/>
        <v>0</v>
      </c>
      <c r="AI451" s="38">
        <f t="shared" si="75"/>
        <v>0</v>
      </c>
      <c r="AJ451" s="38">
        <f t="shared" si="76"/>
        <v>0</v>
      </c>
      <c r="AK451" s="38">
        <f t="shared" si="77"/>
        <v>0</v>
      </c>
      <c r="AL451" s="38">
        <f t="shared" si="78"/>
        <v>0</v>
      </c>
      <c r="AM451" s="38">
        <f t="shared" si="79"/>
        <v>0</v>
      </c>
      <c r="AN451" s="38"/>
    </row>
    <row r="452" spans="4:40" x14ac:dyDescent="0.3">
      <c r="D452" s="150"/>
      <c r="E452" s="146">
        <f t="shared" si="101"/>
        <v>0</v>
      </c>
      <c r="F452" s="96"/>
      <c r="G452" s="96"/>
      <c r="H452" s="96"/>
      <c r="I452" s="96"/>
      <c r="J452" s="96">
        <f>IF(D102=0,0,COUNTIF(D102:New,D102&amp;""))</f>
        <v>0</v>
      </c>
      <c r="K452" s="95">
        <f t="shared" si="80"/>
        <v>0</v>
      </c>
      <c r="L452" s="150">
        <f t="shared" si="61"/>
        <v>0</v>
      </c>
      <c r="M452" s="95">
        <f t="shared" si="62"/>
        <v>0</v>
      </c>
      <c r="N452" s="95">
        <f t="shared" si="63"/>
        <v>0</v>
      </c>
      <c r="O452" s="95">
        <f t="shared" si="64"/>
        <v>0</v>
      </c>
      <c r="P452" s="95">
        <f t="shared" si="65"/>
        <v>0</v>
      </c>
      <c r="Q452" s="95"/>
      <c r="R452" s="95"/>
      <c r="S452" s="95"/>
      <c r="T452" s="95"/>
      <c r="U452" s="95">
        <f t="shared" si="66"/>
        <v>0</v>
      </c>
      <c r="V452" s="95">
        <f t="shared" si="67"/>
        <v>0</v>
      </c>
      <c r="W452" s="95">
        <f t="shared" si="68"/>
        <v>0</v>
      </c>
      <c r="X452" s="95">
        <f t="shared" si="69"/>
        <v>0</v>
      </c>
      <c r="Y452" s="95"/>
      <c r="Z452" s="95"/>
      <c r="AA452" s="95"/>
      <c r="AB452" s="95"/>
      <c r="AC452" s="95">
        <f t="shared" si="70"/>
        <v>0</v>
      </c>
      <c r="AD452" s="95">
        <f t="shared" si="71"/>
        <v>0</v>
      </c>
      <c r="AE452" s="38">
        <f t="shared" si="72"/>
        <v>0</v>
      </c>
      <c r="AF452" s="38">
        <f t="shared" si="73"/>
        <v>0</v>
      </c>
      <c r="AG452" s="38"/>
      <c r="AH452" s="38">
        <f t="shared" si="74"/>
        <v>0</v>
      </c>
      <c r="AI452" s="38">
        <f t="shared" si="75"/>
        <v>0</v>
      </c>
      <c r="AJ452" s="38">
        <f t="shared" si="76"/>
        <v>0</v>
      </c>
      <c r="AK452" s="38">
        <f t="shared" si="77"/>
        <v>0</v>
      </c>
      <c r="AL452" s="38">
        <f t="shared" si="78"/>
        <v>0</v>
      </c>
      <c r="AM452" s="38">
        <f t="shared" si="79"/>
        <v>0</v>
      </c>
      <c r="AN452" s="38"/>
    </row>
    <row r="453" spans="4:40" x14ac:dyDescent="0.3">
      <c r="D453" s="150"/>
      <c r="E453" s="146">
        <f t="shared" si="101"/>
        <v>0</v>
      </c>
      <c r="F453" s="96"/>
      <c r="G453" s="96"/>
      <c r="H453" s="96"/>
      <c r="I453" s="96"/>
      <c r="J453" s="96">
        <f>IF(D103=0,0,COUNTIF(New,D103&amp;""))</f>
        <v>0</v>
      </c>
      <c r="K453" s="95">
        <f t="shared" si="80"/>
        <v>0</v>
      </c>
      <c r="L453" s="150">
        <f t="shared" si="61"/>
        <v>0</v>
      </c>
      <c r="M453" s="95">
        <f t="shared" si="62"/>
        <v>0</v>
      </c>
      <c r="N453" s="95">
        <f t="shared" si="63"/>
        <v>0</v>
      </c>
      <c r="O453" s="95">
        <f t="shared" si="64"/>
        <v>0</v>
      </c>
      <c r="P453" s="95">
        <f t="shared" si="65"/>
        <v>0</v>
      </c>
      <c r="Q453" s="95"/>
      <c r="R453" s="95"/>
      <c r="S453" s="95"/>
      <c r="T453" s="95"/>
      <c r="U453" s="95">
        <f t="shared" si="66"/>
        <v>0</v>
      </c>
      <c r="V453" s="95">
        <f t="shared" si="67"/>
        <v>0</v>
      </c>
      <c r="W453" s="95">
        <f t="shared" si="68"/>
        <v>0</v>
      </c>
      <c r="X453" s="95">
        <f t="shared" si="69"/>
        <v>0</v>
      </c>
      <c r="Y453" s="95"/>
      <c r="Z453" s="95"/>
      <c r="AA453" s="95"/>
      <c r="AB453" s="95"/>
      <c r="AC453" s="95">
        <f t="shared" si="70"/>
        <v>0</v>
      </c>
      <c r="AD453" s="95">
        <f t="shared" si="71"/>
        <v>0</v>
      </c>
      <c r="AE453" s="38">
        <f t="shared" si="72"/>
        <v>0</v>
      </c>
      <c r="AF453" s="38">
        <f t="shared" si="73"/>
        <v>0</v>
      </c>
      <c r="AG453" s="38"/>
      <c r="AH453" s="38">
        <f t="shared" si="74"/>
        <v>0</v>
      </c>
      <c r="AI453" s="38">
        <f t="shared" si="75"/>
        <v>0</v>
      </c>
      <c r="AJ453" s="38">
        <f t="shared" si="76"/>
        <v>0</v>
      </c>
      <c r="AK453" s="38">
        <f t="shared" si="77"/>
        <v>0</v>
      </c>
      <c r="AL453" s="38">
        <f t="shared" si="78"/>
        <v>0</v>
      </c>
      <c r="AM453" s="38">
        <f t="shared" si="79"/>
        <v>0</v>
      </c>
      <c r="AN453" s="38"/>
    </row>
    <row r="454" spans="4:40" x14ac:dyDescent="0.3">
      <c r="D454" s="150"/>
      <c r="E454" s="146">
        <f t="shared" si="101"/>
        <v>0</v>
      </c>
      <c r="F454" s="96"/>
      <c r="G454" s="96"/>
      <c r="H454" s="96"/>
      <c r="I454" s="96"/>
      <c r="J454" s="96">
        <f>IF(D104=0,0,COUNTIF(D104:New,D104&amp;""))</f>
        <v>0</v>
      </c>
      <c r="K454" s="95">
        <f t="shared" si="80"/>
        <v>0</v>
      </c>
      <c r="L454" s="150">
        <f t="shared" si="61"/>
        <v>0</v>
      </c>
      <c r="M454" s="95">
        <f t="shared" si="62"/>
        <v>0</v>
      </c>
      <c r="N454" s="95">
        <f t="shared" si="63"/>
        <v>0</v>
      </c>
      <c r="O454" s="95">
        <f t="shared" si="64"/>
        <v>0</v>
      </c>
      <c r="P454" s="95">
        <f t="shared" si="65"/>
        <v>0</v>
      </c>
      <c r="Q454" s="95"/>
      <c r="R454" s="95"/>
      <c r="S454" s="95"/>
      <c r="T454" s="95"/>
      <c r="U454" s="95">
        <f t="shared" si="66"/>
        <v>0</v>
      </c>
      <c r="V454" s="95">
        <f t="shared" si="67"/>
        <v>0</v>
      </c>
      <c r="W454" s="95">
        <f t="shared" si="68"/>
        <v>0</v>
      </c>
      <c r="X454" s="95">
        <f t="shared" si="69"/>
        <v>0</v>
      </c>
      <c r="Y454" s="95"/>
      <c r="Z454" s="95"/>
      <c r="AA454" s="95"/>
      <c r="AB454" s="95"/>
      <c r="AC454" s="95">
        <f t="shared" si="70"/>
        <v>0</v>
      </c>
      <c r="AD454" s="95">
        <f t="shared" si="71"/>
        <v>0</v>
      </c>
      <c r="AE454" s="38">
        <f t="shared" si="72"/>
        <v>0</v>
      </c>
      <c r="AF454" s="38">
        <f t="shared" si="73"/>
        <v>0</v>
      </c>
      <c r="AG454" s="38"/>
      <c r="AH454" s="38">
        <f t="shared" si="74"/>
        <v>0</v>
      </c>
      <c r="AI454" s="38">
        <f t="shared" si="75"/>
        <v>0</v>
      </c>
      <c r="AJ454" s="38">
        <f t="shared" si="76"/>
        <v>0</v>
      </c>
      <c r="AK454" s="38">
        <f t="shared" si="77"/>
        <v>0</v>
      </c>
      <c r="AL454" s="38">
        <f t="shared" si="78"/>
        <v>0</v>
      </c>
      <c r="AM454" s="38">
        <f t="shared" si="79"/>
        <v>0</v>
      </c>
      <c r="AN454" s="38"/>
    </row>
    <row r="455" spans="4:40" x14ac:dyDescent="0.3">
      <c r="D455" s="150"/>
      <c r="E455" s="146">
        <f t="shared" si="101"/>
        <v>0</v>
      </c>
      <c r="F455" s="96"/>
      <c r="G455" s="96"/>
      <c r="H455" s="96"/>
      <c r="I455" s="96"/>
      <c r="J455" s="96">
        <f>IF(D105=0,0,COUNTIF(New,D105&amp;""))</f>
        <v>0</v>
      </c>
      <c r="K455" s="95">
        <f t="shared" si="80"/>
        <v>0</v>
      </c>
      <c r="L455" s="150">
        <f t="shared" si="61"/>
        <v>0</v>
      </c>
      <c r="M455" s="95">
        <f t="shared" si="62"/>
        <v>0</v>
      </c>
      <c r="N455" s="95">
        <f t="shared" si="63"/>
        <v>0</v>
      </c>
      <c r="O455" s="95">
        <f t="shared" si="64"/>
        <v>0</v>
      </c>
      <c r="P455" s="95">
        <f t="shared" si="65"/>
        <v>0</v>
      </c>
      <c r="Q455" s="95"/>
      <c r="R455" s="95"/>
      <c r="S455" s="95"/>
      <c r="T455" s="95"/>
      <c r="U455" s="95">
        <f t="shared" si="66"/>
        <v>0</v>
      </c>
      <c r="V455" s="95">
        <f t="shared" si="67"/>
        <v>0</v>
      </c>
      <c r="W455" s="95">
        <f t="shared" si="68"/>
        <v>0</v>
      </c>
      <c r="X455" s="95">
        <f t="shared" si="69"/>
        <v>0</v>
      </c>
      <c r="Y455" s="95"/>
      <c r="Z455" s="95"/>
      <c r="AA455" s="95"/>
      <c r="AB455" s="95"/>
      <c r="AC455" s="95">
        <f t="shared" si="70"/>
        <v>0</v>
      </c>
      <c r="AD455" s="95">
        <f t="shared" si="71"/>
        <v>0</v>
      </c>
      <c r="AE455" s="38">
        <f t="shared" si="72"/>
        <v>0</v>
      </c>
      <c r="AF455" s="38">
        <f t="shared" si="73"/>
        <v>0</v>
      </c>
      <c r="AG455" s="38"/>
      <c r="AH455" s="38">
        <f t="shared" si="74"/>
        <v>0</v>
      </c>
      <c r="AI455" s="38">
        <f t="shared" si="75"/>
        <v>0</v>
      </c>
      <c r="AJ455" s="38">
        <f t="shared" si="76"/>
        <v>0</v>
      </c>
      <c r="AK455" s="38">
        <f t="shared" si="77"/>
        <v>0</v>
      </c>
      <c r="AL455" s="38">
        <f t="shared" si="78"/>
        <v>0</v>
      </c>
      <c r="AM455" s="38">
        <f t="shared" si="79"/>
        <v>0</v>
      </c>
      <c r="AN455" s="38"/>
    </row>
    <row r="456" spans="4:40" x14ac:dyDescent="0.3">
      <c r="D456" s="150"/>
      <c r="E456" s="146">
        <f t="shared" si="101"/>
        <v>0</v>
      </c>
      <c r="F456" s="96"/>
      <c r="G456" s="96"/>
      <c r="H456" s="96"/>
      <c r="I456" s="96"/>
      <c r="J456" s="96">
        <f>IF(D106=0,0,COUNTIF(D106:New,D106&amp;""))</f>
        <v>0</v>
      </c>
      <c r="K456" s="95">
        <f t="shared" si="80"/>
        <v>0</v>
      </c>
      <c r="L456" s="150">
        <f t="shared" si="61"/>
        <v>0</v>
      </c>
      <c r="M456" s="95">
        <f t="shared" si="62"/>
        <v>0</v>
      </c>
      <c r="N456" s="95">
        <f t="shared" si="63"/>
        <v>0</v>
      </c>
      <c r="O456" s="95">
        <f t="shared" si="64"/>
        <v>0</v>
      </c>
      <c r="P456" s="95">
        <f t="shared" si="65"/>
        <v>0</v>
      </c>
      <c r="Q456" s="95"/>
      <c r="R456" s="95"/>
      <c r="S456" s="95"/>
      <c r="T456" s="95"/>
      <c r="U456" s="95">
        <f t="shared" si="66"/>
        <v>0</v>
      </c>
      <c r="V456" s="95">
        <f t="shared" si="67"/>
        <v>0</v>
      </c>
      <c r="W456" s="95">
        <f t="shared" si="68"/>
        <v>0</v>
      </c>
      <c r="X456" s="95">
        <f t="shared" si="69"/>
        <v>0</v>
      </c>
      <c r="Y456" s="95"/>
      <c r="Z456" s="95"/>
      <c r="AA456" s="95"/>
      <c r="AB456" s="95"/>
      <c r="AC456" s="95">
        <f t="shared" si="70"/>
        <v>0</v>
      </c>
      <c r="AD456" s="95">
        <f t="shared" si="71"/>
        <v>0</v>
      </c>
      <c r="AE456" s="38">
        <f t="shared" si="72"/>
        <v>0</v>
      </c>
      <c r="AF456" s="38">
        <f t="shared" si="73"/>
        <v>0</v>
      </c>
      <c r="AG456" s="38"/>
      <c r="AH456" s="38">
        <f t="shared" si="74"/>
        <v>0</v>
      </c>
      <c r="AI456" s="38">
        <f t="shared" si="75"/>
        <v>0</v>
      </c>
      <c r="AJ456" s="38">
        <f t="shared" si="76"/>
        <v>0</v>
      </c>
      <c r="AK456" s="38">
        <f t="shared" si="77"/>
        <v>0</v>
      </c>
      <c r="AL456" s="38">
        <f t="shared" si="78"/>
        <v>0</v>
      </c>
      <c r="AM456" s="38">
        <f t="shared" si="79"/>
        <v>0</v>
      </c>
      <c r="AN456" s="38"/>
    </row>
    <row r="457" spans="4:40" x14ac:dyDescent="0.3">
      <c r="D457" s="150"/>
      <c r="E457" s="146">
        <f t="shared" si="101"/>
        <v>0</v>
      </c>
      <c r="F457" s="96"/>
      <c r="G457" s="96"/>
      <c r="H457" s="96"/>
      <c r="I457" s="96"/>
      <c r="J457" s="96">
        <f>IF(D107=0,0,COUNTIF(New,D107&amp;""))</f>
        <v>0</v>
      </c>
      <c r="K457" s="95">
        <f t="shared" si="80"/>
        <v>0</v>
      </c>
      <c r="L457" s="150">
        <f t="shared" si="61"/>
        <v>0</v>
      </c>
      <c r="M457" s="95">
        <f t="shared" si="62"/>
        <v>0</v>
      </c>
      <c r="N457" s="95">
        <f t="shared" si="63"/>
        <v>0</v>
      </c>
      <c r="O457" s="95">
        <f t="shared" si="64"/>
        <v>0</v>
      </c>
      <c r="P457" s="95">
        <f t="shared" si="65"/>
        <v>0</v>
      </c>
      <c r="Q457" s="95"/>
      <c r="R457" s="95"/>
      <c r="S457" s="95"/>
      <c r="T457" s="95"/>
      <c r="U457" s="95">
        <f t="shared" si="66"/>
        <v>0</v>
      </c>
      <c r="V457" s="95">
        <f t="shared" si="67"/>
        <v>0</v>
      </c>
      <c r="W457" s="95">
        <f t="shared" si="68"/>
        <v>0</v>
      </c>
      <c r="X457" s="95">
        <f t="shared" si="69"/>
        <v>0</v>
      </c>
      <c r="Y457" s="95"/>
      <c r="Z457" s="95"/>
      <c r="AA457" s="95"/>
      <c r="AB457" s="95"/>
      <c r="AC457" s="95">
        <f t="shared" si="70"/>
        <v>0</v>
      </c>
      <c r="AD457" s="95">
        <f t="shared" si="71"/>
        <v>0</v>
      </c>
      <c r="AE457" s="38">
        <f t="shared" si="72"/>
        <v>0</v>
      </c>
      <c r="AF457" s="38">
        <f t="shared" si="73"/>
        <v>0</v>
      </c>
      <c r="AG457" s="38"/>
      <c r="AH457" s="38">
        <f t="shared" si="74"/>
        <v>0</v>
      </c>
      <c r="AI457" s="38">
        <f t="shared" si="75"/>
        <v>0</v>
      </c>
      <c r="AJ457" s="38">
        <f t="shared" si="76"/>
        <v>0</v>
      </c>
      <c r="AK457" s="38">
        <f t="shared" si="77"/>
        <v>0</v>
      </c>
      <c r="AL457" s="38">
        <f t="shared" si="78"/>
        <v>0</v>
      </c>
      <c r="AM457" s="38">
        <f t="shared" si="79"/>
        <v>0</v>
      </c>
      <c r="AN457" s="38"/>
    </row>
    <row r="458" spans="4:40" x14ac:dyDescent="0.3">
      <c r="D458" s="150"/>
      <c r="E458" s="146">
        <f t="shared" si="101"/>
        <v>0</v>
      </c>
      <c r="F458" s="96"/>
      <c r="G458" s="96"/>
      <c r="H458" s="96"/>
      <c r="I458" s="96"/>
      <c r="J458" s="96">
        <f>IF(D108=0,0,COUNTIF(D108:New,D108&amp;""))</f>
        <v>0</v>
      </c>
      <c r="K458" s="95">
        <f t="shared" si="80"/>
        <v>0</v>
      </c>
      <c r="L458" s="150">
        <f t="shared" si="61"/>
        <v>0</v>
      </c>
      <c r="M458" s="95">
        <f t="shared" si="62"/>
        <v>0</v>
      </c>
      <c r="N458" s="95">
        <f t="shared" si="63"/>
        <v>0</v>
      </c>
      <c r="O458" s="95">
        <f t="shared" si="64"/>
        <v>0</v>
      </c>
      <c r="P458" s="95">
        <f t="shared" si="65"/>
        <v>0</v>
      </c>
      <c r="Q458" s="95"/>
      <c r="R458" s="95"/>
      <c r="S458" s="95"/>
      <c r="T458" s="95"/>
      <c r="U458" s="95">
        <f t="shared" si="66"/>
        <v>0</v>
      </c>
      <c r="V458" s="95">
        <f t="shared" si="67"/>
        <v>0</v>
      </c>
      <c r="W458" s="95">
        <f t="shared" si="68"/>
        <v>0</v>
      </c>
      <c r="X458" s="95">
        <f t="shared" si="69"/>
        <v>0</v>
      </c>
      <c r="Y458" s="95"/>
      <c r="Z458" s="95"/>
      <c r="AA458" s="95"/>
      <c r="AB458" s="95"/>
      <c r="AC458" s="95">
        <f t="shared" si="70"/>
        <v>0</v>
      </c>
      <c r="AD458" s="95">
        <f t="shared" si="71"/>
        <v>0</v>
      </c>
      <c r="AE458" s="38">
        <f t="shared" si="72"/>
        <v>0</v>
      </c>
      <c r="AF458" s="38">
        <f t="shared" si="73"/>
        <v>0</v>
      </c>
      <c r="AG458" s="38"/>
      <c r="AH458" s="38">
        <f t="shared" si="74"/>
        <v>0</v>
      </c>
      <c r="AI458" s="38">
        <f t="shared" si="75"/>
        <v>0</v>
      </c>
      <c r="AJ458" s="38">
        <f t="shared" si="76"/>
        <v>0</v>
      </c>
      <c r="AK458" s="38">
        <f t="shared" si="77"/>
        <v>0</v>
      </c>
      <c r="AL458" s="38">
        <f t="shared" si="78"/>
        <v>0</v>
      </c>
      <c r="AM458" s="38">
        <f t="shared" si="79"/>
        <v>0</v>
      </c>
      <c r="AN458" s="38"/>
    </row>
    <row r="459" spans="4:40" x14ac:dyDescent="0.3">
      <c r="D459" s="150"/>
      <c r="E459" s="146">
        <f t="shared" si="101"/>
        <v>0</v>
      </c>
      <c r="F459" s="96"/>
      <c r="G459" s="96"/>
      <c r="H459" s="96"/>
      <c r="I459" s="96"/>
      <c r="J459" s="96">
        <f>IF(D109=0,0,COUNTIF(New,D109&amp;""))</f>
        <v>0</v>
      </c>
      <c r="K459" s="95">
        <f t="shared" si="80"/>
        <v>0</v>
      </c>
      <c r="L459" s="150">
        <f t="shared" si="61"/>
        <v>0</v>
      </c>
      <c r="M459" s="95">
        <f t="shared" si="62"/>
        <v>0</v>
      </c>
      <c r="N459" s="95">
        <f t="shared" si="63"/>
        <v>0</v>
      </c>
      <c r="O459" s="95">
        <f t="shared" si="64"/>
        <v>0</v>
      </c>
      <c r="P459" s="95">
        <f t="shared" si="65"/>
        <v>0</v>
      </c>
      <c r="Q459" s="95"/>
      <c r="R459" s="95"/>
      <c r="S459" s="95"/>
      <c r="T459" s="95"/>
      <c r="U459" s="95">
        <f t="shared" si="66"/>
        <v>0</v>
      </c>
      <c r="V459" s="95">
        <f t="shared" si="67"/>
        <v>0</v>
      </c>
      <c r="W459" s="95">
        <f t="shared" si="68"/>
        <v>0</v>
      </c>
      <c r="X459" s="95">
        <f t="shared" si="69"/>
        <v>0</v>
      </c>
      <c r="Y459" s="95"/>
      <c r="Z459" s="95"/>
      <c r="AA459" s="95"/>
      <c r="AB459" s="95"/>
      <c r="AC459" s="95">
        <f t="shared" si="70"/>
        <v>0</v>
      </c>
      <c r="AD459" s="95">
        <f t="shared" si="71"/>
        <v>0</v>
      </c>
      <c r="AE459" s="38">
        <f t="shared" si="72"/>
        <v>0</v>
      </c>
      <c r="AF459" s="38">
        <f t="shared" si="73"/>
        <v>0</v>
      </c>
      <c r="AG459" s="38"/>
      <c r="AH459" s="38">
        <f t="shared" si="74"/>
        <v>0</v>
      </c>
      <c r="AI459" s="38">
        <f t="shared" si="75"/>
        <v>0</v>
      </c>
      <c r="AJ459" s="38">
        <f t="shared" si="76"/>
        <v>0</v>
      </c>
      <c r="AK459" s="38">
        <f t="shared" si="77"/>
        <v>0</v>
      </c>
      <c r="AL459" s="38">
        <f t="shared" si="78"/>
        <v>0</v>
      </c>
      <c r="AM459" s="38">
        <f t="shared" si="79"/>
        <v>0</v>
      </c>
      <c r="AN459" s="38"/>
    </row>
    <row r="460" spans="4:40" x14ac:dyDescent="0.3">
      <c r="D460" s="150"/>
      <c r="E460" s="146">
        <f t="shared" si="101"/>
        <v>0</v>
      </c>
      <c r="F460" s="96"/>
      <c r="G460" s="96"/>
      <c r="H460" s="96"/>
      <c r="I460" s="96"/>
      <c r="J460" s="96">
        <f>IF(D110=0,0,COUNTIF(D110:New,D110&amp;""))</f>
        <v>0</v>
      </c>
      <c r="K460" s="95">
        <f t="shared" si="80"/>
        <v>0</v>
      </c>
      <c r="L460" s="150">
        <f t="shared" si="61"/>
        <v>0</v>
      </c>
      <c r="M460" s="95">
        <f t="shared" si="62"/>
        <v>0</v>
      </c>
      <c r="N460" s="95">
        <f t="shared" si="63"/>
        <v>0</v>
      </c>
      <c r="O460" s="95">
        <f t="shared" si="64"/>
        <v>0</v>
      </c>
      <c r="P460" s="95">
        <f t="shared" si="65"/>
        <v>0</v>
      </c>
      <c r="Q460" s="95"/>
      <c r="R460" s="95"/>
      <c r="S460" s="95"/>
      <c r="T460" s="95"/>
      <c r="U460" s="95">
        <f t="shared" si="66"/>
        <v>0</v>
      </c>
      <c r="V460" s="95">
        <f t="shared" si="67"/>
        <v>0</v>
      </c>
      <c r="W460" s="95">
        <f t="shared" si="68"/>
        <v>0</v>
      </c>
      <c r="X460" s="95">
        <f t="shared" si="69"/>
        <v>0</v>
      </c>
      <c r="Y460" s="95"/>
      <c r="Z460" s="95"/>
      <c r="AA460" s="95"/>
      <c r="AB460" s="95"/>
      <c r="AC460" s="95">
        <f t="shared" si="70"/>
        <v>0</v>
      </c>
      <c r="AD460" s="95">
        <f t="shared" si="71"/>
        <v>0</v>
      </c>
      <c r="AE460" s="38">
        <f t="shared" si="72"/>
        <v>0</v>
      </c>
      <c r="AF460" s="38">
        <f t="shared" si="73"/>
        <v>0</v>
      </c>
      <c r="AG460" s="38"/>
      <c r="AH460" s="38">
        <f t="shared" si="74"/>
        <v>0</v>
      </c>
      <c r="AI460" s="38">
        <f t="shared" si="75"/>
        <v>0</v>
      </c>
      <c r="AJ460" s="38">
        <f t="shared" si="76"/>
        <v>0</v>
      </c>
      <c r="AK460" s="38">
        <f t="shared" si="77"/>
        <v>0</v>
      </c>
      <c r="AL460" s="38">
        <f t="shared" si="78"/>
        <v>0</v>
      </c>
      <c r="AM460" s="38">
        <f t="shared" si="79"/>
        <v>0</v>
      </c>
      <c r="AN460" s="38"/>
    </row>
    <row r="461" spans="4:40" x14ac:dyDescent="0.3">
      <c r="D461" s="150"/>
      <c r="E461" s="146">
        <f t="shared" si="101"/>
        <v>0</v>
      </c>
      <c r="F461" s="96"/>
      <c r="G461" s="96"/>
      <c r="H461" s="96"/>
      <c r="I461" s="96"/>
      <c r="J461" s="96">
        <f>IF(D111=0,0,COUNTIF(New,D111&amp;""))</f>
        <v>0</v>
      </c>
      <c r="K461" s="95">
        <f t="shared" si="80"/>
        <v>0</v>
      </c>
      <c r="L461" s="150">
        <f t="shared" si="61"/>
        <v>0</v>
      </c>
      <c r="M461" s="95">
        <f t="shared" si="62"/>
        <v>0</v>
      </c>
      <c r="N461" s="95">
        <f t="shared" si="63"/>
        <v>0</v>
      </c>
      <c r="O461" s="95">
        <f t="shared" si="64"/>
        <v>0</v>
      </c>
      <c r="P461" s="95">
        <f t="shared" si="65"/>
        <v>0</v>
      </c>
      <c r="Q461" s="95"/>
      <c r="R461" s="95"/>
      <c r="S461" s="95"/>
      <c r="T461" s="95"/>
      <c r="U461" s="95">
        <f t="shared" si="66"/>
        <v>0</v>
      </c>
      <c r="V461" s="95">
        <f t="shared" si="67"/>
        <v>0</v>
      </c>
      <c r="W461" s="95">
        <f t="shared" si="68"/>
        <v>0</v>
      </c>
      <c r="X461" s="95">
        <f t="shared" si="69"/>
        <v>0</v>
      </c>
      <c r="Y461" s="95"/>
      <c r="Z461" s="95"/>
      <c r="AA461" s="95"/>
      <c r="AB461" s="95"/>
      <c r="AC461" s="95">
        <f t="shared" si="70"/>
        <v>0</v>
      </c>
      <c r="AD461" s="95">
        <f t="shared" si="71"/>
        <v>0</v>
      </c>
      <c r="AE461" s="38">
        <f t="shared" si="72"/>
        <v>0</v>
      </c>
      <c r="AF461" s="38">
        <f t="shared" si="73"/>
        <v>0</v>
      </c>
      <c r="AG461" s="38"/>
      <c r="AH461" s="38">
        <f t="shared" si="74"/>
        <v>0</v>
      </c>
      <c r="AI461" s="38">
        <f t="shared" si="75"/>
        <v>0</v>
      </c>
      <c r="AJ461" s="38">
        <f t="shared" si="76"/>
        <v>0</v>
      </c>
      <c r="AK461" s="38">
        <f t="shared" si="77"/>
        <v>0</v>
      </c>
      <c r="AL461" s="38">
        <f t="shared" si="78"/>
        <v>0</v>
      </c>
      <c r="AM461" s="38">
        <f t="shared" si="79"/>
        <v>0</v>
      </c>
      <c r="AN461" s="38"/>
    </row>
    <row r="462" spans="4:40" x14ac:dyDescent="0.3">
      <c r="D462" s="150"/>
      <c r="E462" s="146">
        <f t="shared" si="101"/>
        <v>0</v>
      </c>
      <c r="F462" s="96"/>
      <c r="G462" s="96"/>
      <c r="H462" s="96"/>
      <c r="I462" s="96"/>
      <c r="J462" s="96">
        <f>IF(D112=0,0,COUNTIF(D112:New,D112&amp;""))</f>
        <v>0</v>
      </c>
      <c r="K462" s="95">
        <f t="shared" si="80"/>
        <v>0</v>
      </c>
      <c r="L462" s="150">
        <f t="shared" si="61"/>
        <v>0</v>
      </c>
      <c r="M462" s="95">
        <f t="shared" si="62"/>
        <v>0</v>
      </c>
      <c r="N462" s="95">
        <f t="shared" si="63"/>
        <v>0</v>
      </c>
      <c r="O462" s="95">
        <f t="shared" si="64"/>
        <v>0</v>
      </c>
      <c r="P462" s="95">
        <f t="shared" si="65"/>
        <v>0</v>
      </c>
      <c r="Q462" s="95"/>
      <c r="R462" s="95"/>
      <c r="S462" s="95"/>
      <c r="T462" s="95"/>
      <c r="U462" s="95">
        <f t="shared" si="66"/>
        <v>0</v>
      </c>
      <c r="V462" s="95">
        <f t="shared" si="67"/>
        <v>0</v>
      </c>
      <c r="W462" s="95">
        <f t="shared" si="68"/>
        <v>0</v>
      </c>
      <c r="X462" s="95">
        <f t="shared" si="69"/>
        <v>0</v>
      </c>
      <c r="Y462" s="95"/>
      <c r="Z462" s="95"/>
      <c r="AA462" s="95"/>
      <c r="AB462" s="95"/>
      <c r="AC462" s="95">
        <f t="shared" si="70"/>
        <v>0</v>
      </c>
      <c r="AD462" s="95">
        <f t="shared" si="71"/>
        <v>0</v>
      </c>
      <c r="AE462" s="38">
        <f t="shared" si="72"/>
        <v>0</v>
      </c>
      <c r="AF462" s="38">
        <f t="shared" si="73"/>
        <v>0</v>
      </c>
      <c r="AG462" s="38"/>
      <c r="AH462" s="38">
        <f t="shared" si="74"/>
        <v>0</v>
      </c>
      <c r="AI462" s="38">
        <f t="shared" si="75"/>
        <v>0</v>
      </c>
      <c r="AJ462" s="38">
        <f t="shared" si="76"/>
        <v>0</v>
      </c>
      <c r="AK462" s="38">
        <f t="shared" si="77"/>
        <v>0</v>
      </c>
      <c r="AL462" s="38">
        <f t="shared" si="78"/>
        <v>0</v>
      </c>
      <c r="AM462" s="38">
        <f t="shared" si="79"/>
        <v>0</v>
      </c>
      <c r="AN462" s="38"/>
    </row>
    <row r="463" spans="4:40" x14ac:dyDescent="0.3">
      <c r="D463" s="150"/>
      <c r="E463" s="146">
        <f t="shared" si="101"/>
        <v>0</v>
      </c>
      <c r="F463" s="96"/>
      <c r="G463" s="96"/>
      <c r="H463" s="96"/>
      <c r="I463" s="96"/>
      <c r="J463" s="96">
        <f>IF(D113=0,0,COUNTIF(New,D113&amp;""))</f>
        <v>0</v>
      </c>
      <c r="K463" s="95">
        <f t="shared" si="80"/>
        <v>0</v>
      </c>
      <c r="L463" s="150">
        <f t="shared" si="61"/>
        <v>0</v>
      </c>
      <c r="M463" s="95">
        <f t="shared" si="62"/>
        <v>0</v>
      </c>
      <c r="N463" s="95">
        <f t="shared" si="63"/>
        <v>0</v>
      </c>
      <c r="O463" s="95">
        <f t="shared" si="64"/>
        <v>0</v>
      </c>
      <c r="P463" s="95">
        <f t="shared" si="65"/>
        <v>0</v>
      </c>
      <c r="Q463" s="95"/>
      <c r="R463" s="95"/>
      <c r="S463" s="95"/>
      <c r="T463" s="95"/>
      <c r="U463" s="95">
        <f t="shared" si="66"/>
        <v>0</v>
      </c>
      <c r="V463" s="95">
        <f t="shared" si="67"/>
        <v>0</v>
      </c>
      <c r="W463" s="95">
        <f t="shared" si="68"/>
        <v>0</v>
      </c>
      <c r="X463" s="95">
        <f t="shared" si="69"/>
        <v>0</v>
      </c>
      <c r="Y463" s="95"/>
      <c r="Z463" s="95"/>
      <c r="AA463" s="95"/>
      <c r="AB463" s="95"/>
      <c r="AC463" s="95">
        <f t="shared" si="70"/>
        <v>0</v>
      </c>
      <c r="AD463" s="95">
        <f t="shared" si="71"/>
        <v>0</v>
      </c>
      <c r="AE463" s="38">
        <f t="shared" si="72"/>
        <v>0</v>
      </c>
      <c r="AF463" s="38">
        <f t="shared" si="73"/>
        <v>0</v>
      </c>
      <c r="AG463" s="38"/>
      <c r="AH463" s="38">
        <f t="shared" si="74"/>
        <v>0</v>
      </c>
      <c r="AI463" s="38">
        <f t="shared" si="75"/>
        <v>0</v>
      </c>
      <c r="AJ463" s="38">
        <f t="shared" si="76"/>
        <v>0</v>
      </c>
      <c r="AK463" s="38">
        <f t="shared" si="77"/>
        <v>0</v>
      </c>
      <c r="AL463" s="38">
        <f t="shared" si="78"/>
        <v>0</v>
      </c>
      <c r="AM463" s="38">
        <f t="shared" si="79"/>
        <v>0</v>
      </c>
      <c r="AN463" s="38"/>
    </row>
    <row r="464" spans="4:40" x14ac:dyDescent="0.3">
      <c r="D464" s="150"/>
      <c r="E464" s="146">
        <f t="shared" si="101"/>
        <v>0</v>
      </c>
      <c r="F464" s="96"/>
      <c r="G464" s="96"/>
      <c r="H464" s="96"/>
      <c r="I464" s="96"/>
      <c r="J464" s="96">
        <f>IF(D114=0,0,COUNTIF(D114:New,D114&amp;""))</f>
        <v>0</v>
      </c>
      <c r="K464" s="95">
        <f t="shared" si="80"/>
        <v>0</v>
      </c>
      <c r="L464" s="150">
        <f t="shared" si="61"/>
        <v>0</v>
      </c>
      <c r="M464" s="95">
        <f t="shared" si="62"/>
        <v>0</v>
      </c>
      <c r="N464" s="95">
        <f t="shared" si="63"/>
        <v>0</v>
      </c>
      <c r="O464" s="95">
        <f t="shared" si="64"/>
        <v>0</v>
      </c>
      <c r="P464" s="95">
        <f t="shared" si="65"/>
        <v>0</v>
      </c>
      <c r="Q464" s="95"/>
      <c r="R464" s="95"/>
      <c r="S464" s="95"/>
      <c r="T464" s="95"/>
      <c r="U464" s="95">
        <f t="shared" si="66"/>
        <v>0</v>
      </c>
      <c r="V464" s="95">
        <f t="shared" si="67"/>
        <v>0</v>
      </c>
      <c r="W464" s="95">
        <f t="shared" si="68"/>
        <v>0</v>
      </c>
      <c r="X464" s="95">
        <f t="shared" si="69"/>
        <v>0</v>
      </c>
      <c r="Y464" s="95"/>
      <c r="Z464" s="95"/>
      <c r="AA464" s="95"/>
      <c r="AB464" s="95"/>
      <c r="AC464" s="95">
        <f t="shared" si="70"/>
        <v>0</v>
      </c>
      <c r="AD464" s="95">
        <f t="shared" si="71"/>
        <v>0</v>
      </c>
      <c r="AE464" s="38">
        <f t="shared" si="72"/>
        <v>0</v>
      </c>
      <c r="AF464" s="38">
        <f t="shared" si="73"/>
        <v>0</v>
      </c>
      <c r="AG464" s="38"/>
      <c r="AH464" s="38">
        <f t="shared" si="74"/>
        <v>0</v>
      </c>
      <c r="AI464" s="38">
        <f t="shared" si="75"/>
        <v>0</v>
      </c>
      <c r="AJ464" s="38">
        <f t="shared" si="76"/>
        <v>0</v>
      </c>
      <c r="AK464" s="38">
        <f t="shared" si="77"/>
        <v>0</v>
      </c>
      <c r="AL464" s="38">
        <f t="shared" si="78"/>
        <v>0</v>
      </c>
      <c r="AM464" s="38">
        <f t="shared" si="79"/>
        <v>0</v>
      </c>
      <c r="AN464" s="38"/>
    </row>
    <row r="465" spans="4:40" x14ac:dyDescent="0.3">
      <c r="D465" s="150"/>
      <c r="E465" s="146">
        <f t="shared" si="101"/>
        <v>0</v>
      </c>
      <c r="F465" s="96"/>
      <c r="G465" s="96"/>
      <c r="H465" s="96"/>
      <c r="I465" s="96"/>
      <c r="J465" s="96">
        <f>IF(D115=0,0,COUNTIF(New,D115&amp;""))</f>
        <v>0</v>
      </c>
      <c r="K465" s="95">
        <f t="shared" si="80"/>
        <v>0</v>
      </c>
      <c r="L465" s="150">
        <f t="shared" si="61"/>
        <v>0</v>
      </c>
      <c r="M465" s="95">
        <f t="shared" si="62"/>
        <v>0</v>
      </c>
      <c r="N465" s="95">
        <f t="shared" si="63"/>
        <v>0</v>
      </c>
      <c r="O465" s="95">
        <f t="shared" si="64"/>
        <v>0</v>
      </c>
      <c r="P465" s="95">
        <f t="shared" si="65"/>
        <v>0</v>
      </c>
      <c r="Q465" s="95"/>
      <c r="R465" s="95"/>
      <c r="S465" s="95"/>
      <c r="T465" s="95"/>
      <c r="U465" s="95">
        <f t="shared" si="66"/>
        <v>0</v>
      </c>
      <c r="V465" s="95">
        <f t="shared" si="67"/>
        <v>0</v>
      </c>
      <c r="W465" s="95">
        <f t="shared" si="68"/>
        <v>0</v>
      </c>
      <c r="X465" s="95">
        <f t="shared" si="69"/>
        <v>0</v>
      </c>
      <c r="Y465" s="95"/>
      <c r="Z465" s="95"/>
      <c r="AA465" s="95"/>
      <c r="AB465" s="95"/>
      <c r="AC465" s="95">
        <f t="shared" si="70"/>
        <v>0</v>
      </c>
      <c r="AD465" s="95">
        <f t="shared" si="71"/>
        <v>0</v>
      </c>
      <c r="AE465" s="38">
        <f t="shared" si="72"/>
        <v>0</v>
      </c>
      <c r="AF465" s="38">
        <f t="shared" si="73"/>
        <v>0</v>
      </c>
      <c r="AG465" s="38"/>
      <c r="AH465" s="38">
        <f t="shared" si="74"/>
        <v>0</v>
      </c>
      <c r="AI465" s="38">
        <f t="shared" si="75"/>
        <v>0</v>
      </c>
      <c r="AJ465" s="38">
        <f t="shared" si="76"/>
        <v>0</v>
      </c>
      <c r="AK465" s="38">
        <f t="shared" si="77"/>
        <v>0</v>
      </c>
      <c r="AL465" s="38">
        <f t="shared" si="78"/>
        <v>0</v>
      </c>
      <c r="AM465" s="38">
        <f t="shared" si="79"/>
        <v>0</v>
      </c>
      <c r="AN465" s="38"/>
    </row>
    <row r="466" spans="4:40" x14ac:dyDescent="0.3">
      <c r="D466" s="150"/>
      <c r="E466" s="146">
        <f t="shared" si="101"/>
        <v>0</v>
      </c>
      <c r="F466" s="96"/>
      <c r="G466" s="96"/>
      <c r="H466" s="96"/>
      <c r="I466" s="96"/>
      <c r="J466" s="96">
        <f>IF(D116=0,0,COUNTIF(D116:New,D116&amp;""))</f>
        <v>0</v>
      </c>
      <c r="K466" s="95">
        <f t="shared" si="80"/>
        <v>0</v>
      </c>
      <c r="L466" s="150">
        <f t="shared" si="61"/>
        <v>0</v>
      </c>
      <c r="M466" s="95">
        <f t="shared" si="62"/>
        <v>0</v>
      </c>
      <c r="N466" s="95">
        <f t="shared" si="63"/>
        <v>0</v>
      </c>
      <c r="O466" s="95">
        <f t="shared" si="64"/>
        <v>0</v>
      </c>
      <c r="P466" s="95">
        <f t="shared" si="65"/>
        <v>0</v>
      </c>
      <c r="Q466" s="95"/>
      <c r="R466" s="95"/>
      <c r="S466" s="95"/>
      <c r="T466" s="95"/>
      <c r="U466" s="95">
        <f t="shared" si="66"/>
        <v>0</v>
      </c>
      <c r="V466" s="95">
        <f t="shared" si="67"/>
        <v>0</v>
      </c>
      <c r="W466" s="95">
        <f t="shared" si="68"/>
        <v>0</v>
      </c>
      <c r="X466" s="95">
        <f t="shared" si="69"/>
        <v>0</v>
      </c>
      <c r="Y466" s="95"/>
      <c r="Z466" s="95"/>
      <c r="AA466" s="95"/>
      <c r="AB466" s="95"/>
      <c r="AC466" s="95">
        <f t="shared" si="70"/>
        <v>0</v>
      </c>
      <c r="AD466" s="95">
        <f t="shared" si="71"/>
        <v>0</v>
      </c>
      <c r="AE466" s="38">
        <f t="shared" si="72"/>
        <v>0</v>
      </c>
      <c r="AF466" s="38">
        <f t="shared" si="73"/>
        <v>0</v>
      </c>
      <c r="AG466" s="38"/>
      <c r="AH466" s="38">
        <f t="shared" si="74"/>
        <v>0</v>
      </c>
      <c r="AI466" s="38">
        <f t="shared" si="75"/>
        <v>0</v>
      </c>
      <c r="AJ466" s="38">
        <f t="shared" si="76"/>
        <v>0</v>
      </c>
      <c r="AK466" s="38">
        <f t="shared" si="77"/>
        <v>0</v>
      </c>
      <c r="AL466" s="38">
        <f t="shared" si="78"/>
        <v>0</v>
      </c>
      <c r="AM466" s="38">
        <f t="shared" si="79"/>
        <v>0</v>
      </c>
      <c r="AN466" s="38"/>
    </row>
    <row r="467" spans="4:40" x14ac:dyDescent="0.3">
      <c r="D467" s="150"/>
      <c r="E467" s="146">
        <f t="shared" si="101"/>
        <v>0</v>
      </c>
      <c r="F467" s="96"/>
      <c r="G467" s="96"/>
      <c r="H467" s="96"/>
      <c r="I467" s="96"/>
      <c r="J467" s="96">
        <f>IF(D117=0,0,COUNTIF(New,D117&amp;""))</f>
        <v>0</v>
      </c>
      <c r="K467" s="95">
        <f t="shared" si="80"/>
        <v>0</v>
      </c>
      <c r="L467" s="150">
        <f t="shared" si="61"/>
        <v>0</v>
      </c>
      <c r="M467" s="95">
        <f t="shared" si="62"/>
        <v>0</v>
      </c>
      <c r="N467" s="95">
        <f t="shared" si="63"/>
        <v>0</v>
      </c>
      <c r="O467" s="95">
        <f t="shared" si="64"/>
        <v>0</v>
      </c>
      <c r="P467" s="95">
        <f t="shared" si="65"/>
        <v>0</v>
      </c>
      <c r="Q467" s="95"/>
      <c r="R467" s="95"/>
      <c r="S467" s="95"/>
      <c r="T467" s="95"/>
      <c r="U467" s="95">
        <f t="shared" si="66"/>
        <v>0</v>
      </c>
      <c r="V467" s="95">
        <f t="shared" si="67"/>
        <v>0</v>
      </c>
      <c r="W467" s="95">
        <f t="shared" si="68"/>
        <v>0</v>
      </c>
      <c r="X467" s="95">
        <f t="shared" si="69"/>
        <v>0</v>
      </c>
      <c r="Y467" s="95"/>
      <c r="Z467" s="95"/>
      <c r="AA467" s="95"/>
      <c r="AB467" s="95"/>
      <c r="AC467" s="95">
        <f t="shared" si="70"/>
        <v>0</v>
      </c>
      <c r="AD467" s="95">
        <f t="shared" si="71"/>
        <v>0</v>
      </c>
      <c r="AE467" s="38">
        <f t="shared" si="72"/>
        <v>0</v>
      </c>
      <c r="AF467" s="38">
        <f t="shared" si="73"/>
        <v>0</v>
      </c>
      <c r="AG467" s="38"/>
      <c r="AH467" s="38">
        <f t="shared" si="74"/>
        <v>0</v>
      </c>
      <c r="AI467" s="38">
        <f t="shared" si="75"/>
        <v>0</v>
      </c>
      <c r="AJ467" s="38">
        <f t="shared" si="76"/>
        <v>0</v>
      </c>
      <c r="AK467" s="38">
        <f t="shared" si="77"/>
        <v>0</v>
      </c>
      <c r="AL467" s="38">
        <f t="shared" si="78"/>
        <v>0</v>
      </c>
      <c r="AM467" s="38">
        <f t="shared" si="79"/>
        <v>0</v>
      </c>
      <c r="AN467" s="38"/>
    </row>
    <row r="468" spans="4:40" x14ac:dyDescent="0.3">
      <c r="D468" s="150"/>
      <c r="E468" s="146">
        <f t="shared" si="101"/>
        <v>0</v>
      </c>
      <c r="F468" s="96"/>
      <c r="G468" s="96"/>
      <c r="H468" s="96"/>
      <c r="I468" s="96"/>
      <c r="J468" s="96">
        <f>IF(D118=0,0,COUNTIF(D118:New,D118&amp;""))</f>
        <v>0</v>
      </c>
      <c r="K468" s="95">
        <f t="shared" si="80"/>
        <v>0</v>
      </c>
      <c r="L468" s="150">
        <f t="shared" si="61"/>
        <v>0</v>
      </c>
      <c r="M468" s="95">
        <f t="shared" si="62"/>
        <v>0</v>
      </c>
      <c r="N468" s="95">
        <f t="shared" si="63"/>
        <v>0</v>
      </c>
      <c r="O468" s="95">
        <f t="shared" si="64"/>
        <v>0</v>
      </c>
      <c r="P468" s="95">
        <f t="shared" si="65"/>
        <v>0</v>
      </c>
      <c r="Q468" s="95"/>
      <c r="R468" s="95"/>
      <c r="S468" s="95"/>
      <c r="T468" s="95"/>
      <c r="U468" s="95">
        <f t="shared" si="66"/>
        <v>0</v>
      </c>
      <c r="V468" s="95">
        <f t="shared" si="67"/>
        <v>0</v>
      </c>
      <c r="W468" s="95">
        <f t="shared" si="68"/>
        <v>0</v>
      </c>
      <c r="X468" s="95">
        <f t="shared" si="69"/>
        <v>0</v>
      </c>
      <c r="Y468" s="95"/>
      <c r="Z468" s="95"/>
      <c r="AA468" s="95"/>
      <c r="AB468" s="95"/>
      <c r="AC468" s="95">
        <f t="shared" si="70"/>
        <v>0</v>
      </c>
      <c r="AD468" s="95">
        <f t="shared" si="71"/>
        <v>0</v>
      </c>
      <c r="AE468" s="38">
        <f t="shared" si="72"/>
        <v>0</v>
      </c>
      <c r="AF468" s="38">
        <f t="shared" si="73"/>
        <v>0</v>
      </c>
      <c r="AG468" s="38"/>
      <c r="AH468" s="38">
        <f t="shared" si="74"/>
        <v>0</v>
      </c>
      <c r="AI468" s="38">
        <f t="shared" si="75"/>
        <v>0</v>
      </c>
      <c r="AJ468" s="38">
        <f t="shared" si="76"/>
        <v>0</v>
      </c>
      <c r="AK468" s="38">
        <f t="shared" si="77"/>
        <v>0</v>
      </c>
      <c r="AL468" s="38">
        <f t="shared" si="78"/>
        <v>0</v>
      </c>
      <c r="AM468" s="38">
        <f t="shared" si="79"/>
        <v>0</v>
      </c>
      <c r="AN468" s="38"/>
    </row>
    <row r="469" spans="4:40" x14ac:dyDescent="0.3">
      <c r="D469" s="150"/>
      <c r="E469" s="146">
        <f t="shared" si="101"/>
        <v>0</v>
      </c>
      <c r="F469" s="96"/>
      <c r="G469" s="96"/>
      <c r="H469" s="96"/>
      <c r="I469" s="96"/>
      <c r="J469" s="96">
        <f>IF(D119=0,0,COUNTIF(New,D119&amp;""))</f>
        <v>0</v>
      </c>
      <c r="K469" s="95">
        <f t="shared" si="80"/>
        <v>0</v>
      </c>
      <c r="L469" s="150">
        <f t="shared" si="61"/>
        <v>0</v>
      </c>
      <c r="M469" s="95">
        <f t="shared" si="62"/>
        <v>0</v>
      </c>
      <c r="N469" s="95">
        <f t="shared" si="63"/>
        <v>0</v>
      </c>
      <c r="O469" s="95">
        <f t="shared" si="64"/>
        <v>0</v>
      </c>
      <c r="P469" s="95">
        <f t="shared" si="65"/>
        <v>0</v>
      </c>
      <c r="Q469" s="95"/>
      <c r="R469" s="95"/>
      <c r="S469" s="95"/>
      <c r="T469" s="95"/>
      <c r="U469" s="95">
        <f t="shared" si="66"/>
        <v>0</v>
      </c>
      <c r="V469" s="95">
        <f t="shared" si="67"/>
        <v>0</v>
      </c>
      <c r="W469" s="95">
        <f t="shared" si="68"/>
        <v>0</v>
      </c>
      <c r="X469" s="95">
        <f t="shared" si="69"/>
        <v>0</v>
      </c>
      <c r="Y469" s="95"/>
      <c r="Z469" s="95"/>
      <c r="AA469" s="95"/>
      <c r="AB469" s="95"/>
      <c r="AC469" s="95">
        <f t="shared" si="70"/>
        <v>0</v>
      </c>
      <c r="AD469" s="95">
        <f t="shared" si="71"/>
        <v>0</v>
      </c>
      <c r="AE469" s="38">
        <f t="shared" si="72"/>
        <v>0</v>
      </c>
      <c r="AF469" s="38">
        <f t="shared" si="73"/>
        <v>0</v>
      </c>
      <c r="AG469" s="38"/>
      <c r="AH469" s="38">
        <f t="shared" si="74"/>
        <v>0</v>
      </c>
      <c r="AI469" s="38">
        <f t="shared" si="75"/>
        <v>0</v>
      </c>
      <c r="AJ469" s="38">
        <f t="shared" si="76"/>
        <v>0</v>
      </c>
      <c r="AK469" s="38">
        <f t="shared" si="77"/>
        <v>0</v>
      </c>
      <c r="AL469" s="38">
        <f t="shared" si="78"/>
        <v>0</v>
      </c>
      <c r="AM469" s="38">
        <f t="shared" si="79"/>
        <v>0</v>
      </c>
      <c r="AN469" s="38"/>
    </row>
    <row r="470" spans="4:40" x14ac:dyDescent="0.3">
      <c r="D470" s="150"/>
      <c r="E470" s="146">
        <f t="shared" si="101"/>
        <v>0</v>
      </c>
      <c r="F470" s="96"/>
      <c r="G470" s="96"/>
      <c r="H470" s="96"/>
      <c r="I470" s="96"/>
      <c r="J470" s="96">
        <f>IF(D120=0,0,COUNTIF(D120:New,D120&amp;""))</f>
        <v>0</v>
      </c>
      <c r="K470" s="95">
        <f t="shared" si="80"/>
        <v>0</v>
      </c>
      <c r="L470" s="150">
        <f t="shared" si="61"/>
        <v>0</v>
      </c>
      <c r="M470" s="95">
        <f t="shared" si="62"/>
        <v>0</v>
      </c>
      <c r="N470" s="95">
        <f t="shared" si="63"/>
        <v>0</v>
      </c>
      <c r="O470" s="95">
        <f t="shared" si="64"/>
        <v>0</v>
      </c>
      <c r="P470" s="95">
        <f t="shared" si="65"/>
        <v>0</v>
      </c>
      <c r="Q470" s="95"/>
      <c r="R470" s="95"/>
      <c r="S470" s="95"/>
      <c r="T470" s="95"/>
      <c r="U470" s="95">
        <f t="shared" si="66"/>
        <v>0</v>
      </c>
      <c r="V470" s="95">
        <f t="shared" si="67"/>
        <v>0</v>
      </c>
      <c r="W470" s="95">
        <f t="shared" si="68"/>
        <v>0</v>
      </c>
      <c r="X470" s="95">
        <f t="shared" si="69"/>
        <v>0</v>
      </c>
      <c r="Y470" s="95"/>
      <c r="Z470" s="95"/>
      <c r="AA470" s="95"/>
      <c r="AB470" s="95"/>
      <c r="AC470" s="95">
        <f t="shared" si="70"/>
        <v>0</v>
      </c>
      <c r="AD470" s="95">
        <f t="shared" si="71"/>
        <v>0</v>
      </c>
      <c r="AE470" s="38">
        <f t="shared" si="72"/>
        <v>0</v>
      </c>
      <c r="AF470" s="38">
        <f t="shared" si="73"/>
        <v>0</v>
      </c>
      <c r="AG470" s="38"/>
      <c r="AH470" s="38">
        <f t="shared" si="74"/>
        <v>0</v>
      </c>
      <c r="AI470" s="38">
        <f t="shared" si="75"/>
        <v>0</v>
      </c>
      <c r="AJ470" s="38">
        <f t="shared" si="76"/>
        <v>0</v>
      </c>
      <c r="AK470" s="38">
        <f t="shared" si="77"/>
        <v>0</v>
      </c>
      <c r="AL470" s="38">
        <f t="shared" si="78"/>
        <v>0</v>
      </c>
      <c r="AM470" s="38">
        <f t="shared" si="79"/>
        <v>0</v>
      </c>
      <c r="AN470" s="38"/>
    </row>
    <row r="471" spans="4:40" x14ac:dyDescent="0.3">
      <c r="D471" s="150"/>
      <c r="E471" s="146">
        <f t="shared" si="101"/>
        <v>0</v>
      </c>
      <c r="F471" s="96"/>
      <c r="G471" s="96"/>
      <c r="H471" s="96"/>
      <c r="I471" s="96"/>
      <c r="J471" s="96">
        <f>IF(D121=0,0,COUNTIF(New,D121&amp;""))</f>
        <v>0</v>
      </c>
      <c r="K471" s="95">
        <f t="shared" si="80"/>
        <v>0</v>
      </c>
      <c r="L471" s="150">
        <f t="shared" si="61"/>
        <v>0</v>
      </c>
      <c r="M471" s="95">
        <f t="shared" si="62"/>
        <v>0</v>
      </c>
      <c r="N471" s="95">
        <f t="shared" si="63"/>
        <v>0</v>
      </c>
      <c r="O471" s="95">
        <f t="shared" si="64"/>
        <v>0</v>
      </c>
      <c r="P471" s="95">
        <f t="shared" si="65"/>
        <v>0</v>
      </c>
      <c r="Q471" s="95"/>
      <c r="R471" s="95"/>
      <c r="S471" s="95"/>
      <c r="T471" s="95"/>
      <c r="U471" s="95">
        <f t="shared" si="66"/>
        <v>0</v>
      </c>
      <c r="V471" s="95">
        <f t="shared" si="67"/>
        <v>0</v>
      </c>
      <c r="W471" s="95">
        <f t="shared" si="68"/>
        <v>0</v>
      </c>
      <c r="X471" s="95">
        <f t="shared" si="69"/>
        <v>0</v>
      </c>
      <c r="Y471" s="95"/>
      <c r="Z471" s="95"/>
      <c r="AA471" s="95"/>
      <c r="AB471" s="95"/>
      <c r="AC471" s="95">
        <f t="shared" si="70"/>
        <v>0</v>
      </c>
      <c r="AD471" s="95">
        <f t="shared" si="71"/>
        <v>0</v>
      </c>
      <c r="AE471" s="38">
        <f t="shared" si="72"/>
        <v>0</v>
      </c>
      <c r="AF471" s="38">
        <f t="shared" si="73"/>
        <v>0</v>
      </c>
      <c r="AG471" s="38"/>
      <c r="AH471" s="38">
        <f t="shared" si="74"/>
        <v>0</v>
      </c>
      <c r="AI471" s="38">
        <f t="shared" si="75"/>
        <v>0</v>
      </c>
      <c r="AJ471" s="38">
        <f t="shared" si="76"/>
        <v>0</v>
      </c>
      <c r="AK471" s="38">
        <f t="shared" si="77"/>
        <v>0</v>
      </c>
      <c r="AL471" s="38">
        <f t="shared" si="78"/>
        <v>0</v>
      </c>
      <c r="AM471" s="38">
        <f t="shared" si="79"/>
        <v>0</v>
      </c>
      <c r="AN471" s="38"/>
    </row>
    <row r="472" spans="4:40" x14ac:dyDescent="0.3">
      <c r="D472" s="150"/>
      <c r="E472" s="146">
        <f t="shared" si="101"/>
        <v>0</v>
      </c>
      <c r="F472" s="96"/>
      <c r="G472" s="96"/>
      <c r="H472" s="96"/>
      <c r="I472" s="96"/>
      <c r="J472" s="96">
        <f>IF(D122=0,0,COUNTIF(D122:New,D122&amp;""))</f>
        <v>0</v>
      </c>
      <c r="K472" s="95">
        <f t="shared" si="80"/>
        <v>0</v>
      </c>
      <c r="L472" s="150">
        <f t="shared" si="61"/>
        <v>0</v>
      </c>
      <c r="M472" s="95">
        <f t="shared" si="62"/>
        <v>0</v>
      </c>
      <c r="N472" s="95">
        <f t="shared" si="63"/>
        <v>0</v>
      </c>
      <c r="O472" s="95">
        <f t="shared" si="64"/>
        <v>0</v>
      </c>
      <c r="P472" s="95">
        <f t="shared" si="65"/>
        <v>0</v>
      </c>
      <c r="Q472" s="95"/>
      <c r="R472" s="95"/>
      <c r="S472" s="95"/>
      <c r="T472" s="95"/>
      <c r="U472" s="95">
        <f t="shared" si="66"/>
        <v>0</v>
      </c>
      <c r="V472" s="95">
        <f t="shared" si="67"/>
        <v>0</v>
      </c>
      <c r="W472" s="95">
        <f t="shared" si="68"/>
        <v>0</v>
      </c>
      <c r="X472" s="95">
        <f t="shared" si="69"/>
        <v>0</v>
      </c>
      <c r="Y472" s="95"/>
      <c r="Z472" s="95"/>
      <c r="AA472" s="95"/>
      <c r="AB472" s="95"/>
      <c r="AC472" s="95">
        <f t="shared" si="70"/>
        <v>0</v>
      </c>
      <c r="AD472" s="95">
        <f t="shared" si="71"/>
        <v>0</v>
      </c>
      <c r="AE472" s="38">
        <f t="shared" si="72"/>
        <v>0</v>
      </c>
      <c r="AF472" s="38">
        <f t="shared" si="73"/>
        <v>0</v>
      </c>
      <c r="AG472" s="38"/>
      <c r="AH472" s="38">
        <f t="shared" si="74"/>
        <v>0</v>
      </c>
      <c r="AI472" s="38">
        <f t="shared" si="75"/>
        <v>0</v>
      </c>
      <c r="AJ472" s="38">
        <f t="shared" si="76"/>
        <v>0</v>
      </c>
      <c r="AK472" s="38">
        <f t="shared" si="77"/>
        <v>0</v>
      </c>
      <c r="AL472" s="38">
        <f t="shared" si="78"/>
        <v>0</v>
      </c>
      <c r="AM472" s="38">
        <f t="shared" si="79"/>
        <v>0</v>
      </c>
      <c r="AN472" s="38"/>
    </row>
    <row r="473" spans="4:40" x14ac:dyDescent="0.3">
      <c r="D473" s="150"/>
      <c r="E473" s="146">
        <f t="shared" si="101"/>
        <v>0</v>
      </c>
      <c r="F473" s="96"/>
      <c r="G473" s="96"/>
      <c r="H473" s="96"/>
      <c r="I473" s="96"/>
      <c r="J473" s="96">
        <f>IF(D123=0,0,COUNTIF(New,D123&amp;""))</f>
        <v>0</v>
      </c>
      <c r="K473" s="95">
        <f t="shared" si="80"/>
        <v>0</v>
      </c>
      <c r="L473" s="150">
        <f t="shared" si="61"/>
        <v>0</v>
      </c>
      <c r="M473" s="95">
        <f t="shared" si="62"/>
        <v>0</v>
      </c>
      <c r="N473" s="95">
        <f t="shared" si="63"/>
        <v>0</v>
      </c>
      <c r="O473" s="95">
        <f t="shared" si="64"/>
        <v>0</v>
      </c>
      <c r="P473" s="95">
        <f t="shared" si="65"/>
        <v>0</v>
      </c>
      <c r="Q473" s="95"/>
      <c r="R473" s="95"/>
      <c r="S473" s="95"/>
      <c r="T473" s="95"/>
      <c r="U473" s="95">
        <f t="shared" si="66"/>
        <v>0</v>
      </c>
      <c r="V473" s="95">
        <f t="shared" si="67"/>
        <v>0</v>
      </c>
      <c r="W473" s="95">
        <f t="shared" si="68"/>
        <v>0</v>
      </c>
      <c r="X473" s="95">
        <f t="shared" si="69"/>
        <v>0</v>
      </c>
      <c r="Y473" s="95"/>
      <c r="Z473" s="95"/>
      <c r="AA473" s="95"/>
      <c r="AB473" s="95"/>
      <c r="AC473" s="95">
        <f t="shared" si="70"/>
        <v>0</v>
      </c>
      <c r="AD473" s="95">
        <f t="shared" si="71"/>
        <v>0</v>
      </c>
      <c r="AE473" s="38">
        <f t="shared" si="72"/>
        <v>0</v>
      </c>
      <c r="AF473" s="38">
        <f t="shared" si="73"/>
        <v>0</v>
      </c>
      <c r="AG473" s="38"/>
      <c r="AH473" s="38">
        <f t="shared" si="74"/>
        <v>0</v>
      </c>
      <c r="AI473" s="38">
        <f t="shared" si="75"/>
        <v>0</v>
      </c>
      <c r="AJ473" s="38">
        <f t="shared" si="76"/>
        <v>0</v>
      </c>
      <c r="AK473" s="38">
        <f t="shared" si="77"/>
        <v>0</v>
      </c>
      <c r="AL473" s="38">
        <f t="shared" si="78"/>
        <v>0</v>
      </c>
      <c r="AM473" s="38">
        <f t="shared" si="79"/>
        <v>0</v>
      </c>
      <c r="AN473" s="38"/>
    </row>
    <row r="474" spans="4:40" x14ac:dyDescent="0.3">
      <c r="D474" s="150"/>
      <c r="E474" s="146">
        <f t="shared" ref="E474:E500" si="102">IF(E124="New",1,0)</f>
        <v>0</v>
      </c>
      <c r="F474" s="96"/>
      <c r="G474" s="96"/>
      <c r="H474" s="96"/>
      <c r="I474" s="96"/>
      <c r="J474" s="96">
        <f>IF(D124=0,0,COUNTIF(D124:New,D124&amp;""))</f>
        <v>0</v>
      </c>
      <c r="K474" s="95">
        <f t="shared" si="80"/>
        <v>0</v>
      </c>
      <c r="L474" s="150">
        <f t="shared" ref="L474:L500" si="103">IF(AND(E474=1, J474=2),1,0)</f>
        <v>0</v>
      </c>
      <c r="M474" s="95">
        <f t="shared" ref="M474:M500" si="104">IF(AND(E474=1, J474=3),1,0)</f>
        <v>0</v>
      </c>
      <c r="N474" s="95">
        <f t="shared" ref="N474:N500" si="105">IF(AND(E474=1, J474=4),1,0)</f>
        <v>0</v>
      </c>
      <c r="O474" s="95">
        <f t="shared" ref="O474:O500" si="106">IF(AND(E474=1, J474=5),1,0)</f>
        <v>0</v>
      </c>
      <c r="P474" s="95">
        <f t="shared" ref="P474:P500" si="107">IF(AND(E474=1, J474=6),1,0)</f>
        <v>0</v>
      </c>
      <c r="Q474" s="95"/>
      <c r="R474" s="95"/>
      <c r="S474" s="95"/>
      <c r="T474" s="95"/>
      <c r="U474" s="95">
        <f t="shared" ref="U474:U500" si="108">IF(AND(E474=1, J474=7),1,0)</f>
        <v>0</v>
      </c>
      <c r="V474" s="95">
        <f t="shared" ref="V474:V500" si="109">IF(AND(E474=1, J474=8),1,0)</f>
        <v>0</v>
      </c>
      <c r="W474" s="95">
        <f t="shared" ref="W474:W500" si="110">IF(AND(E474=1, J474=9),1,0)</f>
        <v>0</v>
      </c>
      <c r="X474" s="95">
        <f t="shared" ref="X474:X500" si="111">IF(AND(E474=1, J474=10),1,0)</f>
        <v>0</v>
      </c>
      <c r="Y474" s="95"/>
      <c r="Z474" s="95"/>
      <c r="AA474" s="95"/>
      <c r="AB474" s="95"/>
      <c r="AC474" s="95">
        <f t="shared" ref="AC474:AC500" si="112">IF(AND(E474=1, J474=11),1,0)</f>
        <v>0</v>
      </c>
      <c r="AD474" s="95">
        <f t="shared" ref="AD474:AD500" si="113">IF(AND(E474=1, J474=12),1,0)</f>
        <v>0</v>
      </c>
      <c r="AE474" s="38">
        <f t="shared" ref="AE474:AE500" si="114">IF(AND(E474=1, J474=13),1,0)</f>
        <v>0</v>
      </c>
      <c r="AF474" s="38">
        <f t="shared" ref="AF474:AF500" si="115">IF(AND(E474=1, J474=14),1,0)</f>
        <v>0</v>
      </c>
      <c r="AG474" s="38"/>
      <c r="AH474" s="38">
        <f t="shared" ref="AH474:AH500" si="116">IF(AND(E474=1, J474=15),1,0)</f>
        <v>0</v>
      </c>
      <c r="AI474" s="38">
        <f t="shared" ref="AI474:AI500" si="117">IF(AND(E474=1, J474=16),1,0)</f>
        <v>0</v>
      </c>
      <c r="AJ474" s="38">
        <f t="shared" ref="AJ474:AJ500" si="118">IF(AND(E474=1, J474=17),1,0)</f>
        <v>0</v>
      </c>
      <c r="AK474" s="38">
        <f t="shared" ref="AK474:AK500" si="119">IF(AND(E474=1, J474=18),1,0)</f>
        <v>0</v>
      </c>
      <c r="AL474" s="38">
        <f t="shared" ref="AL474:AL500" si="120">IF(AND(E474=1, J474=19),1,0)</f>
        <v>0</v>
      </c>
      <c r="AM474" s="38">
        <f t="shared" ref="AM474:AM500" si="121">IF(AND(E474=1, J474=20),1,0)</f>
        <v>0</v>
      </c>
      <c r="AN474" s="38"/>
    </row>
    <row r="475" spans="4:40" x14ac:dyDescent="0.3">
      <c r="D475" s="150"/>
      <c r="E475" s="146">
        <f t="shared" si="102"/>
        <v>0</v>
      </c>
      <c r="F475" s="96"/>
      <c r="G475" s="96"/>
      <c r="H475" s="96"/>
      <c r="I475" s="96"/>
      <c r="J475" s="96">
        <f>IF(D125=0,0,COUNTIF(New,D125&amp;""))</f>
        <v>0</v>
      </c>
      <c r="K475" s="95">
        <f t="shared" si="80"/>
        <v>0</v>
      </c>
      <c r="L475" s="150">
        <f t="shared" si="103"/>
        <v>0</v>
      </c>
      <c r="M475" s="95">
        <f t="shared" si="104"/>
        <v>0</v>
      </c>
      <c r="N475" s="95">
        <f t="shared" si="105"/>
        <v>0</v>
      </c>
      <c r="O475" s="95">
        <f t="shared" si="106"/>
        <v>0</v>
      </c>
      <c r="P475" s="95">
        <f t="shared" si="107"/>
        <v>0</v>
      </c>
      <c r="Q475" s="95"/>
      <c r="R475" s="95"/>
      <c r="S475" s="95"/>
      <c r="T475" s="95"/>
      <c r="U475" s="95">
        <f t="shared" si="108"/>
        <v>0</v>
      </c>
      <c r="V475" s="95">
        <f t="shared" si="109"/>
        <v>0</v>
      </c>
      <c r="W475" s="95">
        <f t="shared" si="110"/>
        <v>0</v>
      </c>
      <c r="X475" s="95">
        <f t="shared" si="111"/>
        <v>0</v>
      </c>
      <c r="Y475" s="95"/>
      <c r="Z475" s="95"/>
      <c r="AA475" s="95"/>
      <c r="AB475" s="95"/>
      <c r="AC475" s="95">
        <f t="shared" si="112"/>
        <v>0</v>
      </c>
      <c r="AD475" s="95">
        <f t="shared" si="113"/>
        <v>0</v>
      </c>
      <c r="AE475" s="38">
        <f t="shared" si="114"/>
        <v>0</v>
      </c>
      <c r="AF475" s="38">
        <f t="shared" si="115"/>
        <v>0</v>
      </c>
      <c r="AG475" s="38"/>
      <c r="AH475" s="38">
        <f t="shared" si="116"/>
        <v>0</v>
      </c>
      <c r="AI475" s="38">
        <f t="shared" si="117"/>
        <v>0</v>
      </c>
      <c r="AJ475" s="38">
        <f t="shared" si="118"/>
        <v>0</v>
      </c>
      <c r="AK475" s="38">
        <f t="shared" si="119"/>
        <v>0</v>
      </c>
      <c r="AL475" s="38">
        <f t="shared" si="120"/>
        <v>0</v>
      </c>
      <c r="AM475" s="38">
        <f t="shared" si="121"/>
        <v>0</v>
      </c>
      <c r="AN475" s="38"/>
    </row>
    <row r="476" spans="4:40" x14ac:dyDescent="0.3">
      <c r="D476" s="150"/>
      <c r="E476" s="146">
        <f t="shared" si="102"/>
        <v>0</v>
      </c>
      <c r="F476" s="96"/>
      <c r="G476" s="96"/>
      <c r="H476" s="96"/>
      <c r="I476" s="96"/>
      <c r="J476" s="96">
        <f>IF(D126=0,0,COUNTIF(D126:New,D126&amp;""))</f>
        <v>0</v>
      </c>
      <c r="K476" s="95">
        <f t="shared" si="80"/>
        <v>0</v>
      </c>
      <c r="L476" s="150">
        <f t="shared" si="103"/>
        <v>0</v>
      </c>
      <c r="M476" s="95">
        <f t="shared" si="104"/>
        <v>0</v>
      </c>
      <c r="N476" s="95">
        <f t="shared" si="105"/>
        <v>0</v>
      </c>
      <c r="O476" s="95">
        <f t="shared" si="106"/>
        <v>0</v>
      </c>
      <c r="P476" s="95">
        <f t="shared" si="107"/>
        <v>0</v>
      </c>
      <c r="Q476" s="95"/>
      <c r="R476" s="95"/>
      <c r="S476" s="95"/>
      <c r="T476" s="95"/>
      <c r="U476" s="95">
        <f t="shared" si="108"/>
        <v>0</v>
      </c>
      <c r="V476" s="95">
        <f t="shared" si="109"/>
        <v>0</v>
      </c>
      <c r="W476" s="95">
        <f t="shared" si="110"/>
        <v>0</v>
      </c>
      <c r="X476" s="95">
        <f t="shared" si="111"/>
        <v>0</v>
      </c>
      <c r="Y476" s="95"/>
      <c r="Z476" s="95"/>
      <c r="AA476" s="95"/>
      <c r="AB476" s="95"/>
      <c r="AC476" s="95">
        <f t="shared" si="112"/>
        <v>0</v>
      </c>
      <c r="AD476" s="95">
        <f t="shared" si="113"/>
        <v>0</v>
      </c>
      <c r="AE476" s="38">
        <f t="shared" si="114"/>
        <v>0</v>
      </c>
      <c r="AF476" s="38">
        <f t="shared" si="115"/>
        <v>0</v>
      </c>
      <c r="AG476" s="38"/>
      <c r="AH476" s="38">
        <f t="shared" si="116"/>
        <v>0</v>
      </c>
      <c r="AI476" s="38">
        <f t="shared" si="117"/>
        <v>0</v>
      </c>
      <c r="AJ476" s="38">
        <f t="shared" si="118"/>
        <v>0</v>
      </c>
      <c r="AK476" s="38">
        <f t="shared" si="119"/>
        <v>0</v>
      </c>
      <c r="AL476" s="38">
        <f t="shared" si="120"/>
        <v>0</v>
      </c>
      <c r="AM476" s="38">
        <f t="shared" si="121"/>
        <v>0</v>
      </c>
      <c r="AN476" s="38"/>
    </row>
    <row r="477" spans="4:40" x14ac:dyDescent="0.3">
      <c r="D477" s="150"/>
      <c r="E477" s="146">
        <f t="shared" si="102"/>
        <v>0</v>
      </c>
      <c r="F477" s="96"/>
      <c r="G477" s="96"/>
      <c r="H477" s="96"/>
      <c r="I477" s="96"/>
      <c r="J477" s="96">
        <f>IF(D127=0,0,COUNTIF(New,D127&amp;""))</f>
        <v>0</v>
      </c>
      <c r="K477" s="95">
        <f t="shared" si="80"/>
        <v>0</v>
      </c>
      <c r="L477" s="150">
        <f t="shared" si="103"/>
        <v>0</v>
      </c>
      <c r="M477" s="95">
        <f t="shared" si="104"/>
        <v>0</v>
      </c>
      <c r="N477" s="95">
        <f t="shared" si="105"/>
        <v>0</v>
      </c>
      <c r="O477" s="95">
        <f t="shared" si="106"/>
        <v>0</v>
      </c>
      <c r="P477" s="95">
        <f t="shared" si="107"/>
        <v>0</v>
      </c>
      <c r="Q477" s="95"/>
      <c r="R477" s="95"/>
      <c r="S477" s="95"/>
      <c r="T477" s="95"/>
      <c r="U477" s="95">
        <f t="shared" si="108"/>
        <v>0</v>
      </c>
      <c r="V477" s="95">
        <f t="shared" si="109"/>
        <v>0</v>
      </c>
      <c r="W477" s="95">
        <f t="shared" si="110"/>
        <v>0</v>
      </c>
      <c r="X477" s="95">
        <f t="shared" si="111"/>
        <v>0</v>
      </c>
      <c r="Y477" s="95"/>
      <c r="Z477" s="95"/>
      <c r="AA477" s="95"/>
      <c r="AB477" s="95"/>
      <c r="AC477" s="95">
        <f t="shared" si="112"/>
        <v>0</v>
      </c>
      <c r="AD477" s="95">
        <f t="shared" si="113"/>
        <v>0</v>
      </c>
      <c r="AE477" s="38">
        <f t="shared" si="114"/>
        <v>0</v>
      </c>
      <c r="AF477" s="38">
        <f t="shared" si="115"/>
        <v>0</v>
      </c>
      <c r="AG477" s="38"/>
      <c r="AH477" s="38">
        <f t="shared" si="116"/>
        <v>0</v>
      </c>
      <c r="AI477" s="38">
        <f t="shared" si="117"/>
        <v>0</v>
      </c>
      <c r="AJ477" s="38">
        <f t="shared" si="118"/>
        <v>0</v>
      </c>
      <c r="AK477" s="38">
        <f t="shared" si="119"/>
        <v>0</v>
      </c>
      <c r="AL477" s="38">
        <f t="shared" si="120"/>
        <v>0</v>
      </c>
      <c r="AM477" s="38">
        <f t="shared" si="121"/>
        <v>0</v>
      </c>
      <c r="AN477" s="38"/>
    </row>
    <row r="478" spans="4:40" x14ac:dyDescent="0.3">
      <c r="D478" s="150"/>
      <c r="E478" s="146">
        <f t="shared" si="102"/>
        <v>0</v>
      </c>
      <c r="F478" s="96"/>
      <c r="G478" s="96"/>
      <c r="H478" s="96"/>
      <c r="I478" s="96"/>
      <c r="J478" s="96">
        <f>IF(D128=0,0,COUNTIF(D128:New,D128&amp;""))</f>
        <v>0</v>
      </c>
      <c r="K478" s="95">
        <f t="shared" ref="K478:K500" si="122">IF(AND(E478=1, J478=1),1,0)</f>
        <v>0</v>
      </c>
      <c r="L478" s="150">
        <f t="shared" si="103"/>
        <v>0</v>
      </c>
      <c r="M478" s="95">
        <f t="shared" si="104"/>
        <v>0</v>
      </c>
      <c r="N478" s="95">
        <f t="shared" si="105"/>
        <v>0</v>
      </c>
      <c r="O478" s="95">
        <f t="shared" si="106"/>
        <v>0</v>
      </c>
      <c r="P478" s="95">
        <f t="shared" si="107"/>
        <v>0</v>
      </c>
      <c r="Q478" s="95"/>
      <c r="R478" s="95"/>
      <c r="S478" s="95"/>
      <c r="T478" s="95"/>
      <c r="U478" s="95">
        <f t="shared" si="108"/>
        <v>0</v>
      </c>
      <c r="V478" s="95">
        <f t="shared" si="109"/>
        <v>0</v>
      </c>
      <c r="W478" s="95">
        <f t="shared" si="110"/>
        <v>0</v>
      </c>
      <c r="X478" s="95">
        <f t="shared" si="111"/>
        <v>0</v>
      </c>
      <c r="Y478" s="95"/>
      <c r="Z478" s="95"/>
      <c r="AA478" s="95"/>
      <c r="AB478" s="95"/>
      <c r="AC478" s="95">
        <f t="shared" si="112"/>
        <v>0</v>
      </c>
      <c r="AD478" s="95">
        <f t="shared" si="113"/>
        <v>0</v>
      </c>
      <c r="AE478" s="38">
        <f t="shared" si="114"/>
        <v>0</v>
      </c>
      <c r="AF478" s="38">
        <f t="shared" si="115"/>
        <v>0</v>
      </c>
      <c r="AG478" s="38"/>
      <c r="AH478" s="38">
        <f t="shared" si="116"/>
        <v>0</v>
      </c>
      <c r="AI478" s="38">
        <f t="shared" si="117"/>
        <v>0</v>
      </c>
      <c r="AJ478" s="38">
        <f t="shared" si="118"/>
        <v>0</v>
      </c>
      <c r="AK478" s="38">
        <f t="shared" si="119"/>
        <v>0</v>
      </c>
      <c r="AL478" s="38">
        <f t="shared" si="120"/>
        <v>0</v>
      </c>
      <c r="AM478" s="38">
        <f t="shared" si="121"/>
        <v>0</v>
      </c>
      <c r="AN478" s="38"/>
    </row>
    <row r="479" spans="4:40" x14ac:dyDescent="0.3">
      <c r="D479" s="150"/>
      <c r="E479" s="146">
        <f t="shared" si="102"/>
        <v>0</v>
      </c>
      <c r="F479" s="96"/>
      <c r="G479" s="96"/>
      <c r="H479" s="96"/>
      <c r="I479" s="96"/>
      <c r="J479" s="96">
        <f>IF(D129=0,0,COUNTIF(New,D129&amp;""))</f>
        <v>0</v>
      </c>
      <c r="K479" s="95">
        <f t="shared" si="122"/>
        <v>0</v>
      </c>
      <c r="L479" s="150">
        <f t="shared" si="103"/>
        <v>0</v>
      </c>
      <c r="M479" s="95">
        <f t="shared" si="104"/>
        <v>0</v>
      </c>
      <c r="N479" s="95">
        <f t="shared" si="105"/>
        <v>0</v>
      </c>
      <c r="O479" s="95">
        <f t="shared" si="106"/>
        <v>0</v>
      </c>
      <c r="P479" s="95">
        <f t="shared" si="107"/>
        <v>0</v>
      </c>
      <c r="Q479" s="95"/>
      <c r="R479" s="95"/>
      <c r="S479" s="95"/>
      <c r="T479" s="95"/>
      <c r="U479" s="95">
        <f t="shared" si="108"/>
        <v>0</v>
      </c>
      <c r="V479" s="95">
        <f t="shared" si="109"/>
        <v>0</v>
      </c>
      <c r="W479" s="95">
        <f t="shared" si="110"/>
        <v>0</v>
      </c>
      <c r="X479" s="95">
        <f t="shared" si="111"/>
        <v>0</v>
      </c>
      <c r="Y479" s="95"/>
      <c r="Z479" s="95"/>
      <c r="AA479" s="95"/>
      <c r="AB479" s="95"/>
      <c r="AC479" s="95">
        <f t="shared" si="112"/>
        <v>0</v>
      </c>
      <c r="AD479" s="95">
        <f t="shared" si="113"/>
        <v>0</v>
      </c>
      <c r="AE479" s="38">
        <f t="shared" si="114"/>
        <v>0</v>
      </c>
      <c r="AF479" s="38">
        <f t="shared" si="115"/>
        <v>0</v>
      </c>
      <c r="AG479" s="38"/>
      <c r="AH479" s="38">
        <f t="shared" si="116"/>
        <v>0</v>
      </c>
      <c r="AI479" s="38">
        <f t="shared" si="117"/>
        <v>0</v>
      </c>
      <c r="AJ479" s="38">
        <f t="shared" si="118"/>
        <v>0</v>
      </c>
      <c r="AK479" s="38">
        <f t="shared" si="119"/>
        <v>0</v>
      </c>
      <c r="AL479" s="38">
        <f t="shared" si="120"/>
        <v>0</v>
      </c>
      <c r="AM479" s="38">
        <f t="shared" si="121"/>
        <v>0</v>
      </c>
      <c r="AN479" s="38"/>
    </row>
    <row r="480" spans="4:40" x14ac:dyDescent="0.3">
      <c r="D480" s="150"/>
      <c r="E480" s="146">
        <f t="shared" si="102"/>
        <v>0</v>
      </c>
      <c r="F480" s="96"/>
      <c r="G480" s="96"/>
      <c r="H480" s="96"/>
      <c r="I480" s="96"/>
      <c r="J480" s="96">
        <f>IF(D130=0,0,COUNTIF(D130:New,D130&amp;""))</f>
        <v>0</v>
      </c>
      <c r="K480" s="95">
        <f t="shared" si="122"/>
        <v>0</v>
      </c>
      <c r="L480" s="150">
        <f t="shared" si="103"/>
        <v>0</v>
      </c>
      <c r="M480" s="95">
        <f t="shared" si="104"/>
        <v>0</v>
      </c>
      <c r="N480" s="95">
        <f t="shared" si="105"/>
        <v>0</v>
      </c>
      <c r="O480" s="95">
        <f t="shared" si="106"/>
        <v>0</v>
      </c>
      <c r="P480" s="95">
        <f t="shared" si="107"/>
        <v>0</v>
      </c>
      <c r="Q480" s="95"/>
      <c r="R480" s="95"/>
      <c r="S480" s="95"/>
      <c r="T480" s="95"/>
      <c r="U480" s="95">
        <f t="shared" si="108"/>
        <v>0</v>
      </c>
      <c r="V480" s="95">
        <f t="shared" si="109"/>
        <v>0</v>
      </c>
      <c r="W480" s="95">
        <f t="shared" si="110"/>
        <v>0</v>
      </c>
      <c r="X480" s="95">
        <f t="shared" si="111"/>
        <v>0</v>
      </c>
      <c r="Y480" s="95"/>
      <c r="Z480" s="95"/>
      <c r="AA480" s="95"/>
      <c r="AB480" s="95"/>
      <c r="AC480" s="95">
        <f t="shared" si="112"/>
        <v>0</v>
      </c>
      <c r="AD480" s="95">
        <f t="shared" si="113"/>
        <v>0</v>
      </c>
      <c r="AE480" s="38">
        <f t="shared" si="114"/>
        <v>0</v>
      </c>
      <c r="AF480" s="38">
        <f t="shared" si="115"/>
        <v>0</v>
      </c>
      <c r="AG480" s="38"/>
      <c r="AH480" s="38">
        <f t="shared" si="116"/>
        <v>0</v>
      </c>
      <c r="AI480" s="38">
        <f t="shared" si="117"/>
        <v>0</v>
      </c>
      <c r="AJ480" s="38">
        <f t="shared" si="118"/>
        <v>0</v>
      </c>
      <c r="AK480" s="38">
        <f t="shared" si="119"/>
        <v>0</v>
      </c>
      <c r="AL480" s="38">
        <f t="shared" si="120"/>
        <v>0</v>
      </c>
      <c r="AM480" s="38">
        <f t="shared" si="121"/>
        <v>0</v>
      </c>
      <c r="AN480" s="38"/>
    </row>
    <row r="481" spans="4:40" x14ac:dyDescent="0.3">
      <c r="D481" s="150"/>
      <c r="E481" s="146">
        <f t="shared" si="102"/>
        <v>0</v>
      </c>
      <c r="F481" s="96"/>
      <c r="G481" s="96"/>
      <c r="H481" s="96"/>
      <c r="I481" s="96"/>
      <c r="J481" s="96">
        <f>IF(D131=0,0,COUNTIF(New,D131&amp;""))</f>
        <v>0</v>
      </c>
      <c r="K481" s="95">
        <f t="shared" si="122"/>
        <v>0</v>
      </c>
      <c r="L481" s="150">
        <f t="shared" si="103"/>
        <v>0</v>
      </c>
      <c r="M481" s="95">
        <f t="shared" si="104"/>
        <v>0</v>
      </c>
      <c r="N481" s="95">
        <f t="shared" si="105"/>
        <v>0</v>
      </c>
      <c r="O481" s="95">
        <f t="shared" si="106"/>
        <v>0</v>
      </c>
      <c r="P481" s="95">
        <f t="shared" si="107"/>
        <v>0</v>
      </c>
      <c r="Q481" s="95"/>
      <c r="R481" s="95"/>
      <c r="S481" s="95"/>
      <c r="T481" s="95"/>
      <c r="U481" s="95">
        <f t="shared" si="108"/>
        <v>0</v>
      </c>
      <c r="V481" s="95">
        <f t="shared" si="109"/>
        <v>0</v>
      </c>
      <c r="W481" s="95">
        <f t="shared" si="110"/>
        <v>0</v>
      </c>
      <c r="X481" s="95">
        <f t="shared" si="111"/>
        <v>0</v>
      </c>
      <c r="Y481" s="95"/>
      <c r="Z481" s="95"/>
      <c r="AA481" s="95"/>
      <c r="AB481" s="95"/>
      <c r="AC481" s="95">
        <f t="shared" si="112"/>
        <v>0</v>
      </c>
      <c r="AD481" s="95">
        <f t="shared" si="113"/>
        <v>0</v>
      </c>
      <c r="AE481" s="38">
        <f t="shared" si="114"/>
        <v>0</v>
      </c>
      <c r="AF481" s="38">
        <f t="shared" si="115"/>
        <v>0</v>
      </c>
      <c r="AG481" s="38"/>
      <c r="AH481" s="38">
        <f t="shared" si="116"/>
        <v>0</v>
      </c>
      <c r="AI481" s="38">
        <f t="shared" si="117"/>
        <v>0</v>
      </c>
      <c r="AJ481" s="38">
        <f t="shared" si="118"/>
        <v>0</v>
      </c>
      <c r="AK481" s="38">
        <f t="shared" si="119"/>
        <v>0</v>
      </c>
      <c r="AL481" s="38">
        <f t="shared" si="120"/>
        <v>0</v>
      </c>
      <c r="AM481" s="38">
        <f t="shared" si="121"/>
        <v>0</v>
      </c>
      <c r="AN481" s="38"/>
    </row>
    <row r="482" spans="4:40" x14ac:dyDescent="0.3">
      <c r="D482" s="150"/>
      <c r="E482" s="146">
        <f t="shared" si="102"/>
        <v>0</v>
      </c>
      <c r="F482" s="96"/>
      <c r="G482" s="96"/>
      <c r="H482" s="96"/>
      <c r="I482" s="96"/>
      <c r="J482" s="96">
        <f>IF(D132=0,0,COUNTIF(D132:New,D132&amp;""))</f>
        <v>0</v>
      </c>
      <c r="K482" s="95">
        <f t="shared" si="122"/>
        <v>0</v>
      </c>
      <c r="L482" s="150">
        <f t="shared" si="103"/>
        <v>0</v>
      </c>
      <c r="M482" s="95">
        <f t="shared" si="104"/>
        <v>0</v>
      </c>
      <c r="N482" s="95">
        <f t="shared" si="105"/>
        <v>0</v>
      </c>
      <c r="O482" s="95">
        <f t="shared" si="106"/>
        <v>0</v>
      </c>
      <c r="P482" s="95">
        <f t="shared" si="107"/>
        <v>0</v>
      </c>
      <c r="Q482" s="95"/>
      <c r="R482" s="95"/>
      <c r="S482" s="95"/>
      <c r="T482" s="95"/>
      <c r="U482" s="95">
        <f t="shared" si="108"/>
        <v>0</v>
      </c>
      <c r="V482" s="95">
        <f t="shared" si="109"/>
        <v>0</v>
      </c>
      <c r="W482" s="95">
        <f t="shared" si="110"/>
        <v>0</v>
      </c>
      <c r="X482" s="95">
        <f t="shared" si="111"/>
        <v>0</v>
      </c>
      <c r="Y482" s="95"/>
      <c r="Z482" s="95"/>
      <c r="AA482" s="95"/>
      <c r="AB482" s="95"/>
      <c r="AC482" s="95">
        <f t="shared" si="112"/>
        <v>0</v>
      </c>
      <c r="AD482" s="95">
        <f t="shared" si="113"/>
        <v>0</v>
      </c>
      <c r="AE482" s="38">
        <f t="shared" si="114"/>
        <v>0</v>
      </c>
      <c r="AF482" s="38">
        <f t="shared" si="115"/>
        <v>0</v>
      </c>
      <c r="AG482" s="38"/>
      <c r="AH482" s="38">
        <f t="shared" si="116"/>
        <v>0</v>
      </c>
      <c r="AI482" s="38">
        <f t="shared" si="117"/>
        <v>0</v>
      </c>
      <c r="AJ482" s="38">
        <f t="shared" si="118"/>
        <v>0</v>
      </c>
      <c r="AK482" s="38">
        <f t="shared" si="119"/>
        <v>0</v>
      </c>
      <c r="AL482" s="38">
        <f t="shared" si="120"/>
        <v>0</v>
      </c>
      <c r="AM482" s="38">
        <f t="shared" si="121"/>
        <v>0</v>
      </c>
      <c r="AN482" s="38"/>
    </row>
    <row r="483" spans="4:40" x14ac:dyDescent="0.3">
      <c r="D483" s="150"/>
      <c r="E483" s="146">
        <f t="shared" si="102"/>
        <v>0</v>
      </c>
      <c r="F483" s="96"/>
      <c r="G483" s="96"/>
      <c r="H483" s="96"/>
      <c r="I483" s="96"/>
      <c r="J483" s="96">
        <f>IF(D133=0,0,COUNTIF(New,D133&amp;""))</f>
        <v>0</v>
      </c>
      <c r="K483" s="95">
        <f t="shared" si="122"/>
        <v>0</v>
      </c>
      <c r="L483" s="150">
        <f t="shared" si="103"/>
        <v>0</v>
      </c>
      <c r="M483" s="95">
        <f t="shared" si="104"/>
        <v>0</v>
      </c>
      <c r="N483" s="95">
        <f t="shared" si="105"/>
        <v>0</v>
      </c>
      <c r="O483" s="95">
        <f t="shared" si="106"/>
        <v>0</v>
      </c>
      <c r="P483" s="95">
        <f t="shared" si="107"/>
        <v>0</v>
      </c>
      <c r="Q483" s="95"/>
      <c r="R483" s="95"/>
      <c r="S483" s="95"/>
      <c r="T483" s="95"/>
      <c r="U483" s="95">
        <f t="shared" si="108"/>
        <v>0</v>
      </c>
      <c r="V483" s="95">
        <f t="shared" si="109"/>
        <v>0</v>
      </c>
      <c r="W483" s="95">
        <f t="shared" si="110"/>
        <v>0</v>
      </c>
      <c r="X483" s="95">
        <f t="shared" si="111"/>
        <v>0</v>
      </c>
      <c r="Y483" s="95"/>
      <c r="Z483" s="95"/>
      <c r="AA483" s="95"/>
      <c r="AB483" s="95"/>
      <c r="AC483" s="95">
        <f t="shared" si="112"/>
        <v>0</v>
      </c>
      <c r="AD483" s="95">
        <f t="shared" si="113"/>
        <v>0</v>
      </c>
      <c r="AE483" s="38">
        <f t="shared" si="114"/>
        <v>0</v>
      </c>
      <c r="AF483" s="38">
        <f t="shared" si="115"/>
        <v>0</v>
      </c>
      <c r="AG483" s="38"/>
      <c r="AH483" s="38">
        <f t="shared" si="116"/>
        <v>0</v>
      </c>
      <c r="AI483" s="38">
        <f t="shared" si="117"/>
        <v>0</v>
      </c>
      <c r="AJ483" s="38">
        <f t="shared" si="118"/>
        <v>0</v>
      </c>
      <c r="AK483" s="38">
        <f t="shared" si="119"/>
        <v>0</v>
      </c>
      <c r="AL483" s="38">
        <f t="shared" si="120"/>
        <v>0</v>
      </c>
      <c r="AM483" s="38">
        <f t="shared" si="121"/>
        <v>0</v>
      </c>
      <c r="AN483" s="38"/>
    </row>
    <row r="484" spans="4:40" x14ac:dyDescent="0.3">
      <c r="D484" s="150"/>
      <c r="E484" s="146">
        <f t="shared" si="102"/>
        <v>0</v>
      </c>
      <c r="F484" s="96"/>
      <c r="G484" s="96"/>
      <c r="H484" s="96"/>
      <c r="I484" s="96"/>
      <c r="J484" s="96">
        <f>IF(D134=0,0,COUNTIF(D134:New,D134&amp;""))</f>
        <v>0</v>
      </c>
      <c r="K484" s="95">
        <f t="shared" si="122"/>
        <v>0</v>
      </c>
      <c r="L484" s="150">
        <f t="shared" si="103"/>
        <v>0</v>
      </c>
      <c r="M484" s="95">
        <f t="shared" si="104"/>
        <v>0</v>
      </c>
      <c r="N484" s="95">
        <f t="shared" si="105"/>
        <v>0</v>
      </c>
      <c r="O484" s="95">
        <f t="shared" si="106"/>
        <v>0</v>
      </c>
      <c r="P484" s="95">
        <f t="shared" si="107"/>
        <v>0</v>
      </c>
      <c r="Q484" s="95"/>
      <c r="R484" s="95"/>
      <c r="S484" s="95"/>
      <c r="T484" s="95"/>
      <c r="U484" s="95">
        <f t="shared" si="108"/>
        <v>0</v>
      </c>
      <c r="V484" s="95">
        <f t="shared" si="109"/>
        <v>0</v>
      </c>
      <c r="W484" s="95">
        <f t="shared" si="110"/>
        <v>0</v>
      </c>
      <c r="X484" s="95">
        <f t="shared" si="111"/>
        <v>0</v>
      </c>
      <c r="Y484" s="95"/>
      <c r="Z484" s="95"/>
      <c r="AA484" s="95"/>
      <c r="AB484" s="95"/>
      <c r="AC484" s="95">
        <f t="shared" si="112"/>
        <v>0</v>
      </c>
      <c r="AD484" s="95">
        <f t="shared" si="113"/>
        <v>0</v>
      </c>
      <c r="AE484" s="38">
        <f t="shared" si="114"/>
        <v>0</v>
      </c>
      <c r="AF484" s="38">
        <f t="shared" si="115"/>
        <v>0</v>
      </c>
      <c r="AG484" s="38"/>
      <c r="AH484" s="38">
        <f t="shared" si="116"/>
        <v>0</v>
      </c>
      <c r="AI484" s="38">
        <f t="shared" si="117"/>
        <v>0</v>
      </c>
      <c r="AJ484" s="38">
        <f t="shared" si="118"/>
        <v>0</v>
      </c>
      <c r="AK484" s="38">
        <f t="shared" si="119"/>
        <v>0</v>
      </c>
      <c r="AL484" s="38">
        <f t="shared" si="120"/>
        <v>0</v>
      </c>
      <c r="AM484" s="38">
        <f t="shared" si="121"/>
        <v>0</v>
      </c>
      <c r="AN484" s="38"/>
    </row>
    <row r="485" spans="4:40" x14ac:dyDescent="0.3">
      <c r="D485" s="150"/>
      <c r="E485" s="146">
        <f t="shared" si="102"/>
        <v>0</v>
      </c>
      <c r="F485" s="96"/>
      <c r="G485" s="96"/>
      <c r="H485" s="96"/>
      <c r="I485" s="96"/>
      <c r="J485" s="96">
        <f>IF(D135=0,0,COUNTIF(New,D135&amp;""))</f>
        <v>0</v>
      </c>
      <c r="K485" s="95">
        <f t="shared" si="122"/>
        <v>0</v>
      </c>
      <c r="L485" s="150">
        <f t="shared" si="103"/>
        <v>0</v>
      </c>
      <c r="M485" s="95">
        <f t="shared" si="104"/>
        <v>0</v>
      </c>
      <c r="N485" s="95">
        <f t="shared" si="105"/>
        <v>0</v>
      </c>
      <c r="O485" s="95">
        <f t="shared" si="106"/>
        <v>0</v>
      </c>
      <c r="P485" s="95">
        <f t="shared" si="107"/>
        <v>0</v>
      </c>
      <c r="Q485" s="95"/>
      <c r="R485" s="95"/>
      <c r="S485" s="95"/>
      <c r="T485" s="95"/>
      <c r="U485" s="95">
        <f t="shared" si="108"/>
        <v>0</v>
      </c>
      <c r="V485" s="95">
        <f t="shared" si="109"/>
        <v>0</v>
      </c>
      <c r="W485" s="95">
        <f t="shared" si="110"/>
        <v>0</v>
      </c>
      <c r="X485" s="95">
        <f t="shared" si="111"/>
        <v>0</v>
      </c>
      <c r="Y485" s="95"/>
      <c r="Z485" s="95"/>
      <c r="AA485" s="95"/>
      <c r="AB485" s="95"/>
      <c r="AC485" s="95">
        <f t="shared" si="112"/>
        <v>0</v>
      </c>
      <c r="AD485" s="95">
        <f t="shared" si="113"/>
        <v>0</v>
      </c>
      <c r="AE485" s="38">
        <f t="shared" si="114"/>
        <v>0</v>
      </c>
      <c r="AF485" s="38">
        <f t="shared" si="115"/>
        <v>0</v>
      </c>
      <c r="AG485" s="38"/>
      <c r="AH485" s="38">
        <f t="shared" si="116"/>
        <v>0</v>
      </c>
      <c r="AI485" s="38">
        <f t="shared" si="117"/>
        <v>0</v>
      </c>
      <c r="AJ485" s="38">
        <f t="shared" si="118"/>
        <v>0</v>
      </c>
      <c r="AK485" s="38">
        <f t="shared" si="119"/>
        <v>0</v>
      </c>
      <c r="AL485" s="38">
        <f t="shared" si="120"/>
        <v>0</v>
      </c>
      <c r="AM485" s="38">
        <f t="shared" si="121"/>
        <v>0</v>
      </c>
      <c r="AN485" s="38"/>
    </row>
    <row r="486" spans="4:40" x14ac:dyDescent="0.3">
      <c r="D486" s="150"/>
      <c r="E486" s="146">
        <f t="shared" si="102"/>
        <v>0</v>
      </c>
      <c r="F486" s="96"/>
      <c r="G486" s="96"/>
      <c r="H486" s="96"/>
      <c r="I486" s="96"/>
      <c r="J486" s="96">
        <f>IF(D136=0,0,COUNTIF(D136:New,D136&amp;""))</f>
        <v>0</v>
      </c>
      <c r="K486" s="95">
        <f t="shared" si="122"/>
        <v>0</v>
      </c>
      <c r="L486" s="150">
        <f t="shared" si="103"/>
        <v>0</v>
      </c>
      <c r="M486" s="95">
        <f t="shared" si="104"/>
        <v>0</v>
      </c>
      <c r="N486" s="95">
        <f t="shared" si="105"/>
        <v>0</v>
      </c>
      <c r="O486" s="95">
        <f t="shared" si="106"/>
        <v>0</v>
      </c>
      <c r="P486" s="95">
        <f t="shared" si="107"/>
        <v>0</v>
      </c>
      <c r="Q486" s="95"/>
      <c r="R486" s="95"/>
      <c r="S486" s="95"/>
      <c r="T486" s="95"/>
      <c r="U486" s="95">
        <f t="shared" si="108"/>
        <v>0</v>
      </c>
      <c r="V486" s="95">
        <f t="shared" si="109"/>
        <v>0</v>
      </c>
      <c r="W486" s="95">
        <f t="shared" si="110"/>
        <v>0</v>
      </c>
      <c r="X486" s="95">
        <f t="shared" si="111"/>
        <v>0</v>
      </c>
      <c r="Y486" s="95"/>
      <c r="Z486" s="95"/>
      <c r="AA486" s="95"/>
      <c r="AB486" s="95"/>
      <c r="AC486" s="95">
        <f t="shared" si="112"/>
        <v>0</v>
      </c>
      <c r="AD486" s="95">
        <f t="shared" si="113"/>
        <v>0</v>
      </c>
      <c r="AE486" s="38">
        <f t="shared" si="114"/>
        <v>0</v>
      </c>
      <c r="AF486" s="38">
        <f t="shared" si="115"/>
        <v>0</v>
      </c>
      <c r="AG486" s="38"/>
      <c r="AH486" s="38">
        <f t="shared" si="116"/>
        <v>0</v>
      </c>
      <c r="AI486" s="38">
        <f t="shared" si="117"/>
        <v>0</v>
      </c>
      <c r="AJ486" s="38">
        <f t="shared" si="118"/>
        <v>0</v>
      </c>
      <c r="AK486" s="38">
        <f t="shared" si="119"/>
        <v>0</v>
      </c>
      <c r="AL486" s="38">
        <f t="shared" si="120"/>
        <v>0</v>
      </c>
      <c r="AM486" s="38">
        <f t="shared" si="121"/>
        <v>0</v>
      </c>
      <c r="AN486" s="38"/>
    </row>
    <row r="487" spans="4:40" x14ac:dyDescent="0.3">
      <c r="D487" s="150"/>
      <c r="E487" s="146">
        <f t="shared" si="102"/>
        <v>0</v>
      </c>
      <c r="F487" s="96"/>
      <c r="G487" s="96"/>
      <c r="H487" s="96"/>
      <c r="I487" s="96"/>
      <c r="J487" s="96">
        <f>IF(D137=0,0,COUNTIF(New,D137&amp;""))</f>
        <v>0</v>
      </c>
      <c r="K487" s="95">
        <f t="shared" si="122"/>
        <v>0</v>
      </c>
      <c r="L487" s="150">
        <f t="shared" si="103"/>
        <v>0</v>
      </c>
      <c r="M487" s="95">
        <f t="shared" si="104"/>
        <v>0</v>
      </c>
      <c r="N487" s="95">
        <f t="shared" si="105"/>
        <v>0</v>
      </c>
      <c r="O487" s="95">
        <f t="shared" si="106"/>
        <v>0</v>
      </c>
      <c r="P487" s="95">
        <f t="shared" si="107"/>
        <v>0</v>
      </c>
      <c r="Q487" s="95"/>
      <c r="R487" s="95"/>
      <c r="S487" s="95"/>
      <c r="T487" s="95"/>
      <c r="U487" s="95">
        <f t="shared" si="108"/>
        <v>0</v>
      </c>
      <c r="V487" s="95">
        <f t="shared" si="109"/>
        <v>0</v>
      </c>
      <c r="W487" s="95">
        <f t="shared" si="110"/>
        <v>0</v>
      </c>
      <c r="X487" s="95">
        <f t="shared" si="111"/>
        <v>0</v>
      </c>
      <c r="Y487" s="95"/>
      <c r="Z487" s="95"/>
      <c r="AA487" s="95"/>
      <c r="AB487" s="95"/>
      <c r="AC487" s="95">
        <f t="shared" si="112"/>
        <v>0</v>
      </c>
      <c r="AD487" s="95">
        <f t="shared" si="113"/>
        <v>0</v>
      </c>
      <c r="AE487" s="38">
        <f t="shared" si="114"/>
        <v>0</v>
      </c>
      <c r="AF487" s="38">
        <f t="shared" si="115"/>
        <v>0</v>
      </c>
      <c r="AG487" s="38"/>
      <c r="AH487" s="38">
        <f t="shared" si="116"/>
        <v>0</v>
      </c>
      <c r="AI487" s="38">
        <f t="shared" si="117"/>
        <v>0</v>
      </c>
      <c r="AJ487" s="38">
        <f t="shared" si="118"/>
        <v>0</v>
      </c>
      <c r="AK487" s="38">
        <f t="shared" si="119"/>
        <v>0</v>
      </c>
      <c r="AL487" s="38">
        <f t="shared" si="120"/>
        <v>0</v>
      </c>
      <c r="AM487" s="38">
        <f t="shared" si="121"/>
        <v>0</v>
      </c>
      <c r="AN487" s="38"/>
    </row>
    <row r="488" spans="4:40" x14ac:dyDescent="0.3">
      <c r="D488" s="150"/>
      <c r="E488" s="146">
        <f t="shared" si="102"/>
        <v>0</v>
      </c>
      <c r="F488" s="96"/>
      <c r="G488" s="96"/>
      <c r="H488" s="96"/>
      <c r="I488" s="96"/>
      <c r="J488" s="96">
        <f>IF(D138=0,0,COUNTIF(D138:New,D138&amp;""))</f>
        <v>0</v>
      </c>
      <c r="K488" s="95">
        <f t="shared" si="122"/>
        <v>0</v>
      </c>
      <c r="L488" s="150">
        <f t="shared" si="103"/>
        <v>0</v>
      </c>
      <c r="M488" s="95">
        <f t="shared" si="104"/>
        <v>0</v>
      </c>
      <c r="N488" s="95">
        <f t="shared" si="105"/>
        <v>0</v>
      </c>
      <c r="O488" s="95">
        <f t="shared" si="106"/>
        <v>0</v>
      </c>
      <c r="P488" s="95">
        <f t="shared" si="107"/>
        <v>0</v>
      </c>
      <c r="Q488" s="95"/>
      <c r="R488" s="95"/>
      <c r="S488" s="95"/>
      <c r="T488" s="95"/>
      <c r="U488" s="95">
        <f t="shared" si="108"/>
        <v>0</v>
      </c>
      <c r="V488" s="95">
        <f t="shared" si="109"/>
        <v>0</v>
      </c>
      <c r="W488" s="95">
        <f t="shared" si="110"/>
        <v>0</v>
      </c>
      <c r="X488" s="95">
        <f t="shared" si="111"/>
        <v>0</v>
      </c>
      <c r="Y488" s="95"/>
      <c r="Z488" s="95"/>
      <c r="AA488" s="95"/>
      <c r="AB488" s="95"/>
      <c r="AC488" s="95">
        <f t="shared" si="112"/>
        <v>0</v>
      </c>
      <c r="AD488" s="95">
        <f t="shared" si="113"/>
        <v>0</v>
      </c>
      <c r="AE488" s="38">
        <f t="shared" si="114"/>
        <v>0</v>
      </c>
      <c r="AF488" s="38">
        <f t="shared" si="115"/>
        <v>0</v>
      </c>
      <c r="AG488" s="38"/>
      <c r="AH488" s="38">
        <f t="shared" si="116"/>
        <v>0</v>
      </c>
      <c r="AI488" s="38">
        <f t="shared" si="117"/>
        <v>0</v>
      </c>
      <c r="AJ488" s="38">
        <f t="shared" si="118"/>
        <v>0</v>
      </c>
      <c r="AK488" s="38">
        <f t="shared" si="119"/>
        <v>0</v>
      </c>
      <c r="AL488" s="38">
        <f t="shared" si="120"/>
        <v>0</v>
      </c>
      <c r="AM488" s="38">
        <f t="shared" si="121"/>
        <v>0</v>
      </c>
      <c r="AN488" s="38"/>
    </row>
    <row r="489" spans="4:40" x14ac:dyDescent="0.3">
      <c r="D489" s="150"/>
      <c r="E489" s="146">
        <f t="shared" si="102"/>
        <v>0</v>
      </c>
      <c r="F489" s="96"/>
      <c r="G489" s="96"/>
      <c r="H489" s="96"/>
      <c r="I489" s="96"/>
      <c r="J489" s="96">
        <f>IF(D139=0,0,COUNTIF(New,D139&amp;""))</f>
        <v>0</v>
      </c>
      <c r="K489" s="95">
        <f t="shared" si="122"/>
        <v>0</v>
      </c>
      <c r="L489" s="150">
        <f t="shared" si="103"/>
        <v>0</v>
      </c>
      <c r="M489" s="95">
        <f t="shared" si="104"/>
        <v>0</v>
      </c>
      <c r="N489" s="95">
        <f t="shared" si="105"/>
        <v>0</v>
      </c>
      <c r="O489" s="95">
        <f t="shared" si="106"/>
        <v>0</v>
      </c>
      <c r="P489" s="95">
        <f t="shared" si="107"/>
        <v>0</v>
      </c>
      <c r="Q489" s="95"/>
      <c r="R489" s="95"/>
      <c r="S489" s="95"/>
      <c r="T489" s="95"/>
      <c r="U489" s="95">
        <f t="shared" si="108"/>
        <v>0</v>
      </c>
      <c r="V489" s="95">
        <f t="shared" si="109"/>
        <v>0</v>
      </c>
      <c r="W489" s="95">
        <f t="shared" si="110"/>
        <v>0</v>
      </c>
      <c r="X489" s="95">
        <f t="shared" si="111"/>
        <v>0</v>
      </c>
      <c r="Y489" s="95"/>
      <c r="Z489" s="95"/>
      <c r="AA489" s="95"/>
      <c r="AB489" s="95"/>
      <c r="AC489" s="95">
        <f t="shared" si="112"/>
        <v>0</v>
      </c>
      <c r="AD489" s="95">
        <f t="shared" si="113"/>
        <v>0</v>
      </c>
      <c r="AE489" s="38">
        <f t="shared" si="114"/>
        <v>0</v>
      </c>
      <c r="AF489" s="38">
        <f t="shared" si="115"/>
        <v>0</v>
      </c>
      <c r="AG489" s="38"/>
      <c r="AH489" s="38">
        <f t="shared" si="116"/>
        <v>0</v>
      </c>
      <c r="AI489" s="38">
        <f t="shared" si="117"/>
        <v>0</v>
      </c>
      <c r="AJ489" s="38">
        <f t="shared" si="118"/>
        <v>0</v>
      </c>
      <c r="AK489" s="38">
        <f t="shared" si="119"/>
        <v>0</v>
      </c>
      <c r="AL489" s="38">
        <f t="shared" si="120"/>
        <v>0</v>
      </c>
      <c r="AM489" s="38">
        <f t="shared" si="121"/>
        <v>0</v>
      </c>
      <c r="AN489" s="38"/>
    </row>
    <row r="490" spans="4:40" x14ac:dyDescent="0.3">
      <c r="D490" s="150"/>
      <c r="E490" s="146">
        <f t="shared" si="102"/>
        <v>0</v>
      </c>
      <c r="F490" s="96"/>
      <c r="G490" s="96"/>
      <c r="H490" s="96"/>
      <c r="I490" s="96"/>
      <c r="J490" s="96">
        <f>IF(D140=0,0,COUNTIF(D140:New,D140&amp;""))</f>
        <v>0</v>
      </c>
      <c r="K490" s="95">
        <f t="shared" si="122"/>
        <v>0</v>
      </c>
      <c r="L490" s="150">
        <f t="shared" si="103"/>
        <v>0</v>
      </c>
      <c r="M490" s="95">
        <f t="shared" si="104"/>
        <v>0</v>
      </c>
      <c r="N490" s="95">
        <f t="shared" si="105"/>
        <v>0</v>
      </c>
      <c r="O490" s="95">
        <f t="shared" si="106"/>
        <v>0</v>
      </c>
      <c r="P490" s="95">
        <f t="shared" si="107"/>
        <v>0</v>
      </c>
      <c r="Q490" s="95"/>
      <c r="R490" s="95"/>
      <c r="S490" s="95"/>
      <c r="T490" s="95"/>
      <c r="U490" s="95">
        <f t="shared" si="108"/>
        <v>0</v>
      </c>
      <c r="V490" s="95">
        <f t="shared" si="109"/>
        <v>0</v>
      </c>
      <c r="W490" s="95">
        <f t="shared" si="110"/>
        <v>0</v>
      </c>
      <c r="X490" s="95">
        <f t="shared" si="111"/>
        <v>0</v>
      </c>
      <c r="Y490" s="95"/>
      <c r="Z490" s="95"/>
      <c r="AA490" s="95"/>
      <c r="AB490" s="95"/>
      <c r="AC490" s="95">
        <f t="shared" si="112"/>
        <v>0</v>
      </c>
      <c r="AD490" s="95">
        <f t="shared" si="113"/>
        <v>0</v>
      </c>
      <c r="AE490" s="38">
        <f t="shared" si="114"/>
        <v>0</v>
      </c>
      <c r="AF490" s="38">
        <f t="shared" si="115"/>
        <v>0</v>
      </c>
      <c r="AG490" s="38"/>
      <c r="AH490" s="38">
        <f t="shared" si="116"/>
        <v>0</v>
      </c>
      <c r="AI490" s="38">
        <f t="shared" si="117"/>
        <v>0</v>
      </c>
      <c r="AJ490" s="38">
        <f t="shared" si="118"/>
        <v>0</v>
      </c>
      <c r="AK490" s="38">
        <f t="shared" si="119"/>
        <v>0</v>
      </c>
      <c r="AL490" s="38">
        <f t="shared" si="120"/>
        <v>0</v>
      </c>
      <c r="AM490" s="38">
        <f t="shared" si="121"/>
        <v>0</v>
      </c>
      <c r="AN490" s="38"/>
    </row>
    <row r="491" spans="4:40" x14ac:dyDescent="0.3">
      <c r="D491" s="150"/>
      <c r="E491" s="146">
        <f t="shared" si="102"/>
        <v>0</v>
      </c>
      <c r="F491" s="96"/>
      <c r="G491" s="96"/>
      <c r="H491" s="96"/>
      <c r="I491" s="96"/>
      <c r="J491" s="96">
        <f>IF(D141=0,0,COUNTIF(New,D141&amp;""))</f>
        <v>0</v>
      </c>
      <c r="K491" s="95">
        <f t="shared" si="122"/>
        <v>0</v>
      </c>
      <c r="L491" s="150">
        <f t="shared" si="103"/>
        <v>0</v>
      </c>
      <c r="M491" s="95">
        <f t="shared" si="104"/>
        <v>0</v>
      </c>
      <c r="N491" s="95">
        <f t="shared" si="105"/>
        <v>0</v>
      </c>
      <c r="O491" s="95">
        <f t="shared" si="106"/>
        <v>0</v>
      </c>
      <c r="P491" s="95">
        <f t="shared" si="107"/>
        <v>0</v>
      </c>
      <c r="Q491" s="95"/>
      <c r="R491" s="95"/>
      <c r="S491" s="95"/>
      <c r="T491" s="95"/>
      <c r="U491" s="95">
        <f t="shared" si="108"/>
        <v>0</v>
      </c>
      <c r="V491" s="95">
        <f t="shared" si="109"/>
        <v>0</v>
      </c>
      <c r="W491" s="95">
        <f t="shared" si="110"/>
        <v>0</v>
      </c>
      <c r="X491" s="95">
        <f t="shared" si="111"/>
        <v>0</v>
      </c>
      <c r="Y491" s="95"/>
      <c r="Z491" s="95"/>
      <c r="AA491" s="95"/>
      <c r="AB491" s="95"/>
      <c r="AC491" s="95">
        <f t="shared" si="112"/>
        <v>0</v>
      </c>
      <c r="AD491" s="95">
        <f t="shared" si="113"/>
        <v>0</v>
      </c>
      <c r="AE491" s="38">
        <f t="shared" si="114"/>
        <v>0</v>
      </c>
      <c r="AF491" s="38">
        <f t="shared" si="115"/>
        <v>0</v>
      </c>
      <c r="AG491" s="38"/>
      <c r="AH491" s="38">
        <f t="shared" si="116"/>
        <v>0</v>
      </c>
      <c r="AI491" s="38">
        <f t="shared" si="117"/>
        <v>0</v>
      </c>
      <c r="AJ491" s="38">
        <f t="shared" si="118"/>
        <v>0</v>
      </c>
      <c r="AK491" s="38">
        <f t="shared" si="119"/>
        <v>0</v>
      </c>
      <c r="AL491" s="38">
        <f t="shared" si="120"/>
        <v>0</v>
      </c>
      <c r="AM491" s="38">
        <f t="shared" si="121"/>
        <v>0</v>
      </c>
      <c r="AN491" s="38"/>
    </row>
    <row r="492" spans="4:40" x14ac:dyDescent="0.3">
      <c r="D492" s="150"/>
      <c r="E492" s="146">
        <f t="shared" si="102"/>
        <v>0</v>
      </c>
      <c r="F492" s="96"/>
      <c r="G492" s="96"/>
      <c r="H492" s="96"/>
      <c r="I492" s="96"/>
      <c r="J492" s="96">
        <f>IF(D142=0,0,COUNTIF(D142:New,D142&amp;""))</f>
        <v>0</v>
      </c>
      <c r="K492" s="95">
        <f t="shared" si="122"/>
        <v>0</v>
      </c>
      <c r="L492" s="150">
        <f t="shared" si="103"/>
        <v>0</v>
      </c>
      <c r="M492" s="95">
        <f t="shared" si="104"/>
        <v>0</v>
      </c>
      <c r="N492" s="95">
        <f t="shared" si="105"/>
        <v>0</v>
      </c>
      <c r="O492" s="95">
        <f t="shared" si="106"/>
        <v>0</v>
      </c>
      <c r="P492" s="95">
        <f t="shared" si="107"/>
        <v>0</v>
      </c>
      <c r="Q492" s="95"/>
      <c r="R492" s="95"/>
      <c r="S492" s="95"/>
      <c r="T492" s="95"/>
      <c r="U492" s="95">
        <f t="shared" si="108"/>
        <v>0</v>
      </c>
      <c r="V492" s="95">
        <f t="shared" si="109"/>
        <v>0</v>
      </c>
      <c r="W492" s="95">
        <f t="shared" si="110"/>
        <v>0</v>
      </c>
      <c r="X492" s="95">
        <f t="shared" si="111"/>
        <v>0</v>
      </c>
      <c r="Y492" s="95"/>
      <c r="Z492" s="95"/>
      <c r="AA492" s="95"/>
      <c r="AB492" s="95"/>
      <c r="AC492" s="95">
        <f t="shared" si="112"/>
        <v>0</v>
      </c>
      <c r="AD492" s="95">
        <f t="shared" si="113"/>
        <v>0</v>
      </c>
      <c r="AE492" s="38">
        <f t="shared" si="114"/>
        <v>0</v>
      </c>
      <c r="AF492" s="38">
        <f t="shared" si="115"/>
        <v>0</v>
      </c>
      <c r="AG492" s="38"/>
      <c r="AH492" s="38">
        <f t="shared" si="116"/>
        <v>0</v>
      </c>
      <c r="AI492" s="38">
        <f t="shared" si="117"/>
        <v>0</v>
      </c>
      <c r="AJ492" s="38">
        <f t="shared" si="118"/>
        <v>0</v>
      </c>
      <c r="AK492" s="38">
        <f t="shared" si="119"/>
        <v>0</v>
      </c>
      <c r="AL492" s="38">
        <f t="shared" si="120"/>
        <v>0</v>
      </c>
      <c r="AM492" s="38">
        <f t="shared" si="121"/>
        <v>0</v>
      </c>
      <c r="AN492" s="38"/>
    </row>
    <row r="493" spans="4:40" x14ac:dyDescent="0.3">
      <c r="D493" s="150"/>
      <c r="E493" s="146">
        <f t="shared" si="102"/>
        <v>0</v>
      </c>
      <c r="F493" s="96"/>
      <c r="G493" s="96"/>
      <c r="H493" s="96"/>
      <c r="I493" s="96"/>
      <c r="J493" s="96">
        <f>IF(D143=0,0,COUNTIF(New,D143&amp;""))</f>
        <v>0</v>
      </c>
      <c r="K493" s="95">
        <f t="shared" si="122"/>
        <v>0</v>
      </c>
      <c r="L493" s="150">
        <f t="shared" si="103"/>
        <v>0</v>
      </c>
      <c r="M493" s="95">
        <f t="shared" si="104"/>
        <v>0</v>
      </c>
      <c r="N493" s="95">
        <f t="shared" si="105"/>
        <v>0</v>
      </c>
      <c r="O493" s="95">
        <f t="shared" si="106"/>
        <v>0</v>
      </c>
      <c r="P493" s="95">
        <f t="shared" si="107"/>
        <v>0</v>
      </c>
      <c r="Q493" s="95"/>
      <c r="R493" s="95"/>
      <c r="S493" s="95"/>
      <c r="T493" s="95"/>
      <c r="U493" s="95">
        <f t="shared" si="108"/>
        <v>0</v>
      </c>
      <c r="V493" s="95">
        <f t="shared" si="109"/>
        <v>0</v>
      </c>
      <c r="W493" s="95">
        <f t="shared" si="110"/>
        <v>0</v>
      </c>
      <c r="X493" s="95">
        <f t="shared" si="111"/>
        <v>0</v>
      </c>
      <c r="Y493" s="95"/>
      <c r="Z493" s="95"/>
      <c r="AA493" s="95"/>
      <c r="AB493" s="95"/>
      <c r="AC493" s="95">
        <f t="shared" si="112"/>
        <v>0</v>
      </c>
      <c r="AD493" s="95">
        <f t="shared" si="113"/>
        <v>0</v>
      </c>
      <c r="AE493" s="38">
        <f t="shared" si="114"/>
        <v>0</v>
      </c>
      <c r="AF493" s="38">
        <f t="shared" si="115"/>
        <v>0</v>
      </c>
      <c r="AG493" s="38"/>
      <c r="AH493" s="38">
        <f t="shared" si="116"/>
        <v>0</v>
      </c>
      <c r="AI493" s="38">
        <f t="shared" si="117"/>
        <v>0</v>
      </c>
      <c r="AJ493" s="38">
        <f t="shared" si="118"/>
        <v>0</v>
      </c>
      <c r="AK493" s="38">
        <f t="shared" si="119"/>
        <v>0</v>
      </c>
      <c r="AL493" s="38">
        <f t="shared" si="120"/>
        <v>0</v>
      </c>
      <c r="AM493" s="38">
        <f t="shared" si="121"/>
        <v>0</v>
      </c>
      <c r="AN493" s="38"/>
    </row>
    <row r="494" spans="4:40" x14ac:dyDescent="0.3">
      <c r="D494" s="150"/>
      <c r="E494" s="146">
        <f t="shared" si="102"/>
        <v>0</v>
      </c>
      <c r="F494" s="96"/>
      <c r="G494" s="96"/>
      <c r="H494" s="96"/>
      <c r="I494" s="96"/>
      <c r="J494" s="96">
        <f>IF(D144=0,0,COUNTIF(D144:New,D144&amp;""))</f>
        <v>0</v>
      </c>
      <c r="K494" s="95">
        <f t="shared" si="122"/>
        <v>0</v>
      </c>
      <c r="L494" s="150">
        <f t="shared" si="103"/>
        <v>0</v>
      </c>
      <c r="M494" s="95">
        <f t="shared" si="104"/>
        <v>0</v>
      </c>
      <c r="N494" s="95">
        <f t="shared" si="105"/>
        <v>0</v>
      </c>
      <c r="O494" s="95">
        <f t="shared" si="106"/>
        <v>0</v>
      </c>
      <c r="P494" s="95">
        <f t="shared" si="107"/>
        <v>0</v>
      </c>
      <c r="Q494" s="95"/>
      <c r="R494" s="95"/>
      <c r="S494" s="95"/>
      <c r="T494" s="95"/>
      <c r="U494" s="95">
        <f t="shared" si="108"/>
        <v>0</v>
      </c>
      <c r="V494" s="95">
        <f t="shared" si="109"/>
        <v>0</v>
      </c>
      <c r="W494" s="95">
        <f t="shared" si="110"/>
        <v>0</v>
      </c>
      <c r="X494" s="95">
        <f t="shared" si="111"/>
        <v>0</v>
      </c>
      <c r="Y494" s="95"/>
      <c r="Z494" s="95"/>
      <c r="AA494" s="95"/>
      <c r="AB494" s="95"/>
      <c r="AC494" s="95">
        <f t="shared" si="112"/>
        <v>0</v>
      </c>
      <c r="AD494" s="95">
        <f t="shared" si="113"/>
        <v>0</v>
      </c>
      <c r="AE494" s="38">
        <f t="shared" si="114"/>
        <v>0</v>
      </c>
      <c r="AF494" s="38">
        <f t="shared" si="115"/>
        <v>0</v>
      </c>
      <c r="AG494" s="38"/>
      <c r="AH494" s="38">
        <f t="shared" si="116"/>
        <v>0</v>
      </c>
      <c r="AI494" s="38">
        <f t="shared" si="117"/>
        <v>0</v>
      </c>
      <c r="AJ494" s="38">
        <f t="shared" si="118"/>
        <v>0</v>
      </c>
      <c r="AK494" s="38">
        <f t="shared" si="119"/>
        <v>0</v>
      </c>
      <c r="AL494" s="38">
        <f t="shared" si="120"/>
        <v>0</v>
      </c>
      <c r="AM494" s="38">
        <f t="shared" si="121"/>
        <v>0</v>
      </c>
      <c r="AN494" s="38"/>
    </row>
    <row r="495" spans="4:40" x14ac:dyDescent="0.3">
      <c r="D495" s="150"/>
      <c r="E495" s="146">
        <f t="shared" si="102"/>
        <v>0</v>
      </c>
      <c r="F495" s="96"/>
      <c r="G495" s="96"/>
      <c r="H495" s="96"/>
      <c r="I495" s="96"/>
      <c r="J495" s="96">
        <f>IF(D145=0,0,COUNTIF(New,D145&amp;""))</f>
        <v>0</v>
      </c>
      <c r="K495" s="95">
        <f t="shared" si="122"/>
        <v>0</v>
      </c>
      <c r="L495" s="150">
        <f t="shared" si="103"/>
        <v>0</v>
      </c>
      <c r="M495" s="95">
        <f t="shared" si="104"/>
        <v>0</v>
      </c>
      <c r="N495" s="95">
        <f t="shared" si="105"/>
        <v>0</v>
      </c>
      <c r="O495" s="95">
        <f t="shared" si="106"/>
        <v>0</v>
      </c>
      <c r="P495" s="95">
        <f t="shared" si="107"/>
        <v>0</v>
      </c>
      <c r="Q495" s="95"/>
      <c r="R495" s="95"/>
      <c r="S495" s="95"/>
      <c r="T495" s="95"/>
      <c r="U495" s="95">
        <f t="shared" si="108"/>
        <v>0</v>
      </c>
      <c r="V495" s="95">
        <f t="shared" si="109"/>
        <v>0</v>
      </c>
      <c r="W495" s="95">
        <f t="shared" si="110"/>
        <v>0</v>
      </c>
      <c r="X495" s="95">
        <f t="shared" si="111"/>
        <v>0</v>
      </c>
      <c r="Y495" s="95"/>
      <c r="Z495" s="95"/>
      <c r="AA495" s="95"/>
      <c r="AB495" s="95"/>
      <c r="AC495" s="95">
        <f t="shared" si="112"/>
        <v>0</v>
      </c>
      <c r="AD495" s="95">
        <f t="shared" si="113"/>
        <v>0</v>
      </c>
      <c r="AE495" s="38">
        <f t="shared" si="114"/>
        <v>0</v>
      </c>
      <c r="AF495" s="38">
        <f t="shared" si="115"/>
        <v>0</v>
      </c>
      <c r="AG495" s="38"/>
      <c r="AH495" s="38">
        <f t="shared" si="116"/>
        <v>0</v>
      </c>
      <c r="AI495" s="38">
        <f t="shared" si="117"/>
        <v>0</v>
      </c>
      <c r="AJ495" s="38">
        <f t="shared" si="118"/>
        <v>0</v>
      </c>
      <c r="AK495" s="38">
        <f t="shared" si="119"/>
        <v>0</v>
      </c>
      <c r="AL495" s="38">
        <f t="shared" si="120"/>
        <v>0</v>
      </c>
      <c r="AM495" s="38">
        <f t="shared" si="121"/>
        <v>0</v>
      </c>
      <c r="AN495" s="38"/>
    </row>
    <row r="496" spans="4:40" x14ac:dyDescent="0.3">
      <c r="D496" s="150"/>
      <c r="E496" s="146">
        <f t="shared" si="102"/>
        <v>0</v>
      </c>
      <c r="F496" s="96"/>
      <c r="G496" s="96"/>
      <c r="H496" s="96"/>
      <c r="I496" s="96"/>
      <c r="J496" s="96">
        <f>IF(D146=0,0,COUNTIF(D146:New,D146&amp;""))</f>
        <v>0</v>
      </c>
      <c r="K496" s="95">
        <f t="shared" si="122"/>
        <v>0</v>
      </c>
      <c r="L496" s="150">
        <f t="shared" si="103"/>
        <v>0</v>
      </c>
      <c r="M496" s="95">
        <f t="shared" si="104"/>
        <v>0</v>
      </c>
      <c r="N496" s="95">
        <f t="shared" si="105"/>
        <v>0</v>
      </c>
      <c r="O496" s="95">
        <f t="shared" si="106"/>
        <v>0</v>
      </c>
      <c r="P496" s="95">
        <f t="shared" si="107"/>
        <v>0</v>
      </c>
      <c r="Q496" s="95"/>
      <c r="R496" s="95"/>
      <c r="S496" s="95"/>
      <c r="T496" s="95"/>
      <c r="U496" s="95">
        <f t="shared" si="108"/>
        <v>0</v>
      </c>
      <c r="V496" s="95">
        <f t="shared" si="109"/>
        <v>0</v>
      </c>
      <c r="W496" s="95">
        <f t="shared" si="110"/>
        <v>0</v>
      </c>
      <c r="X496" s="95">
        <f t="shared" si="111"/>
        <v>0</v>
      </c>
      <c r="Y496" s="95"/>
      <c r="Z496" s="95"/>
      <c r="AA496" s="95"/>
      <c r="AB496" s="95"/>
      <c r="AC496" s="95">
        <f t="shared" si="112"/>
        <v>0</v>
      </c>
      <c r="AD496" s="95">
        <f t="shared" si="113"/>
        <v>0</v>
      </c>
      <c r="AE496" s="38">
        <f t="shared" si="114"/>
        <v>0</v>
      </c>
      <c r="AF496" s="38">
        <f t="shared" si="115"/>
        <v>0</v>
      </c>
      <c r="AG496" s="38"/>
      <c r="AH496" s="38">
        <f t="shared" si="116"/>
        <v>0</v>
      </c>
      <c r="AI496" s="38">
        <f t="shared" si="117"/>
        <v>0</v>
      </c>
      <c r="AJ496" s="38">
        <f t="shared" si="118"/>
        <v>0</v>
      </c>
      <c r="AK496" s="38">
        <f t="shared" si="119"/>
        <v>0</v>
      </c>
      <c r="AL496" s="38">
        <f t="shared" si="120"/>
        <v>0</v>
      </c>
      <c r="AM496" s="38">
        <f t="shared" si="121"/>
        <v>0</v>
      </c>
      <c r="AN496" s="38"/>
    </row>
    <row r="497" spans="4:40" x14ac:dyDescent="0.3">
      <c r="D497" s="150"/>
      <c r="E497" s="146">
        <f t="shared" si="102"/>
        <v>0</v>
      </c>
      <c r="F497" s="96"/>
      <c r="G497" s="96"/>
      <c r="H497" s="96"/>
      <c r="I497" s="96"/>
      <c r="J497" s="96">
        <f>IF(D147=0,0,COUNTIF(New,D147&amp;""))</f>
        <v>0</v>
      </c>
      <c r="K497" s="95">
        <f t="shared" si="122"/>
        <v>0</v>
      </c>
      <c r="L497" s="150">
        <f t="shared" si="103"/>
        <v>0</v>
      </c>
      <c r="M497" s="95">
        <f t="shared" si="104"/>
        <v>0</v>
      </c>
      <c r="N497" s="95">
        <f t="shared" si="105"/>
        <v>0</v>
      </c>
      <c r="O497" s="95">
        <f t="shared" si="106"/>
        <v>0</v>
      </c>
      <c r="P497" s="95">
        <f t="shared" si="107"/>
        <v>0</v>
      </c>
      <c r="Q497" s="95"/>
      <c r="R497" s="95"/>
      <c r="S497" s="95"/>
      <c r="T497" s="95"/>
      <c r="U497" s="95">
        <f t="shared" si="108"/>
        <v>0</v>
      </c>
      <c r="V497" s="95">
        <f t="shared" si="109"/>
        <v>0</v>
      </c>
      <c r="W497" s="95">
        <f t="shared" si="110"/>
        <v>0</v>
      </c>
      <c r="X497" s="95">
        <f t="shared" si="111"/>
        <v>0</v>
      </c>
      <c r="Y497" s="95"/>
      <c r="Z497" s="95"/>
      <c r="AA497" s="95"/>
      <c r="AB497" s="95"/>
      <c r="AC497" s="95">
        <f t="shared" si="112"/>
        <v>0</v>
      </c>
      <c r="AD497" s="95">
        <f t="shared" si="113"/>
        <v>0</v>
      </c>
      <c r="AE497" s="38">
        <f t="shared" si="114"/>
        <v>0</v>
      </c>
      <c r="AF497" s="38">
        <f t="shared" si="115"/>
        <v>0</v>
      </c>
      <c r="AG497" s="38"/>
      <c r="AH497" s="38">
        <f t="shared" si="116"/>
        <v>0</v>
      </c>
      <c r="AI497" s="38">
        <f t="shared" si="117"/>
        <v>0</v>
      </c>
      <c r="AJ497" s="38">
        <f t="shared" si="118"/>
        <v>0</v>
      </c>
      <c r="AK497" s="38">
        <f t="shared" si="119"/>
        <v>0</v>
      </c>
      <c r="AL497" s="38">
        <f t="shared" si="120"/>
        <v>0</v>
      </c>
      <c r="AM497" s="38">
        <f t="shared" si="121"/>
        <v>0</v>
      </c>
      <c r="AN497" s="38"/>
    </row>
    <row r="498" spans="4:40" x14ac:dyDescent="0.3">
      <c r="D498" s="150"/>
      <c r="E498" s="146">
        <f t="shared" si="102"/>
        <v>0</v>
      </c>
      <c r="F498" s="96"/>
      <c r="G498" s="96"/>
      <c r="H498" s="96"/>
      <c r="I498" s="96"/>
      <c r="J498" s="96">
        <f>IF(D148=0,0,COUNTIF(D148:New,D148&amp;""))</f>
        <v>0</v>
      </c>
      <c r="K498" s="95">
        <f t="shared" si="122"/>
        <v>0</v>
      </c>
      <c r="L498" s="150">
        <f t="shared" si="103"/>
        <v>0</v>
      </c>
      <c r="M498" s="95">
        <f t="shared" si="104"/>
        <v>0</v>
      </c>
      <c r="N498" s="95">
        <f t="shared" si="105"/>
        <v>0</v>
      </c>
      <c r="O498" s="95">
        <f t="shared" si="106"/>
        <v>0</v>
      </c>
      <c r="P498" s="95">
        <f t="shared" si="107"/>
        <v>0</v>
      </c>
      <c r="Q498" s="95"/>
      <c r="R498" s="95"/>
      <c r="S498" s="95"/>
      <c r="T498" s="95"/>
      <c r="U498" s="95">
        <f t="shared" si="108"/>
        <v>0</v>
      </c>
      <c r="V498" s="95">
        <f t="shared" si="109"/>
        <v>0</v>
      </c>
      <c r="W498" s="95">
        <f t="shared" si="110"/>
        <v>0</v>
      </c>
      <c r="X498" s="95">
        <f t="shared" si="111"/>
        <v>0</v>
      </c>
      <c r="Y498" s="95"/>
      <c r="Z498" s="95"/>
      <c r="AA498" s="95"/>
      <c r="AB498" s="95"/>
      <c r="AC498" s="95">
        <f t="shared" si="112"/>
        <v>0</v>
      </c>
      <c r="AD498" s="95">
        <f t="shared" si="113"/>
        <v>0</v>
      </c>
      <c r="AE498" s="38">
        <f t="shared" si="114"/>
        <v>0</v>
      </c>
      <c r="AF498" s="38">
        <f t="shared" si="115"/>
        <v>0</v>
      </c>
      <c r="AG498" s="38"/>
      <c r="AH498" s="38">
        <f t="shared" si="116"/>
        <v>0</v>
      </c>
      <c r="AI498" s="38">
        <f t="shared" si="117"/>
        <v>0</v>
      </c>
      <c r="AJ498" s="38">
        <f t="shared" si="118"/>
        <v>0</v>
      </c>
      <c r="AK498" s="38">
        <f t="shared" si="119"/>
        <v>0</v>
      </c>
      <c r="AL498" s="38">
        <f t="shared" si="120"/>
        <v>0</v>
      </c>
      <c r="AM498" s="38">
        <f t="shared" si="121"/>
        <v>0</v>
      </c>
      <c r="AN498" s="38"/>
    </row>
    <row r="499" spans="4:40" x14ac:dyDescent="0.3">
      <c r="D499" s="150"/>
      <c r="E499" s="146">
        <f t="shared" si="102"/>
        <v>0</v>
      </c>
      <c r="F499" s="96"/>
      <c r="G499" s="96"/>
      <c r="H499" s="96"/>
      <c r="I499" s="96"/>
      <c r="J499" s="96">
        <f>IF(D149=0,0,COUNTIF(New,D149&amp;""))</f>
        <v>0</v>
      </c>
      <c r="K499" s="95">
        <f t="shared" si="122"/>
        <v>0</v>
      </c>
      <c r="L499" s="150">
        <f t="shared" si="103"/>
        <v>0</v>
      </c>
      <c r="M499" s="95">
        <f t="shared" si="104"/>
        <v>0</v>
      </c>
      <c r="N499" s="95">
        <f t="shared" si="105"/>
        <v>0</v>
      </c>
      <c r="O499" s="95">
        <f t="shared" si="106"/>
        <v>0</v>
      </c>
      <c r="P499" s="95">
        <f t="shared" si="107"/>
        <v>0</v>
      </c>
      <c r="Q499" s="95"/>
      <c r="R499" s="95"/>
      <c r="S499" s="95"/>
      <c r="T499" s="95"/>
      <c r="U499" s="95">
        <f t="shared" si="108"/>
        <v>0</v>
      </c>
      <c r="V499" s="95">
        <f t="shared" si="109"/>
        <v>0</v>
      </c>
      <c r="W499" s="95">
        <f t="shared" si="110"/>
        <v>0</v>
      </c>
      <c r="X499" s="95">
        <f t="shared" si="111"/>
        <v>0</v>
      </c>
      <c r="Y499" s="95"/>
      <c r="Z499" s="95"/>
      <c r="AA499" s="95"/>
      <c r="AB499" s="95"/>
      <c r="AC499" s="95">
        <f t="shared" si="112"/>
        <v>0</v>
      </c>
      <c r="AD499" s="95">
        <f t="shared" si="113"/>
        <v>0</v>
      </c>
      <c r="AE499" s="38">
        <f t="shared" si="114"/>
        <v>0</v>
      </c>
      <c r="AF499" s="38">
        <f t="shared" si="115"/>
        <v>0</v>
      </c>
      <c r="AG499" s="38"/>
      <c r="AH499" s="38">
        <f t="shared" si="116"/>
        <v>0</v>
      </c>
      <c r="AI499" s="38">
        <f t="shared" si="117"/>
        <v>0</v>
      </c>
      <c r="AJ499" s="38">
        <f t="shared" si="118"/>
        <v>0</v>
      </c>
      <c r="AK499" s="38">
        <f t="shared" si="119"/>
        <v>0</v>
      </c>
      <c r="AL499" s="38">
        <f t="shared" si="120"/>
        <v>0</v>
      </c>
      <c r="AM499" s="38">
        <f t="shared" si="121"/>
        <v>0</v>
      </c>
      <c r="AN499" s="38"/>
    </row>
    <row r="500" spans="4:40" x14ac:dyDescent="0.3">
      <c r="D500" s="150"/>
      <c r="E500" s="146">
        <f t="shared" si="102"/>
        <v>0</v>
      </c>
      <c r="F500" s="96"/>
      <c r="G500" s="96"/>
      <c r="H500" s="96"/>
      <c r="I500" s="96"/>
      <c r="J500" s="96">
        <f>IF(D150=0,0,COUNTIF(D150:New,D150&amp;""))</f>
        <v>0</v>
      </c>
      <c r="K500" s="95">
        <f t="shared" si="122"/>
        <v>0</v>
      </c>
      <c r="L500" s="150">
        <f t="shared" si="103"/>
        <v>0</v>
      </c>
      <c r="M500" s="95">
        <f t="shared" si="104"/>
        <v>0</v>
      </c>
      <c r="N500" s="95">
        <f t="shared" si="105"/>
        <v>0</v>
      </c>
      <c r="O500" s="95">
        <f t="shared" si="106"/>
        <v>0</v>
      </c>
      <c r="P500" s="95">
        <f t="shared" si="107"/>
        <v>0</v>
      </c>
      <c r="Q500" s="95"/>
      <c r="R500" s="95"/>
      <c r="S500" s="95"/>
      <c r="T500" s="95"/>
      <c r="U500" s="95">
        <f t="shared" si="108"/>
        <v>0</v>
      </c>
      <c r="V500" s="95">
        <f t="shared" si="109"/>
        <v>0</v>
      </c>
      <c r="W500" s="95">
        <f t="shared" si="110"/>
        <v>0</v>
      </c>
      <c r="X500" s="95">
        <f t="shared" si="111"/>
        <v>0</v>
      </c>
      <c r="Y500" s="95"/>
      <c r="Z500" s="95"/>
      <c r="AA500" s="95"/>
      <c r="AB500" s="95"/>
      <c r="AC500" s="95">
        <f t="shared" si="112"/>
        <v>0</v>
      </c>
      <c r="AD500" s="95">
        <f t="shared" si="113"/>
        <v>0</v>
      </c>
      <c r="AE500" s="38">
        <f t="shared" si="114"/>
        <v>0</v>
      </c>
      <c r="AF500" s="38">
        <f t="shared" si="115"/>
        <v>0</v>
      </c>
      <c r="AG500" s="38"/>
      <c r="AH500" s="38">
        <f t="shared" si="116"/>
        <v>0</v>
      </c>
      <c r="AI500" s="38">
        <f t="shared" si="117"/>
        <v>0</v>
      </c>
      <c r="AJ500" s="38">
        <f t="shared" si="118"/>
        <v>0</v>
      </c>
      <c r="AK500" s="38">
        <f t="shared" si="119"/>
        <v>0</v>
      </c>
      <c r="AL500" s="38">
        <f t="shared" si="120"/>
        <v>0</v>
      </c>
      <c r="AM500" s="38">
        <f t="shared" si="121"/>
        <v>0</v>
      </c>
      <c r="AN500" s="38"/>
    </row>
    <row r="501" spans="4:40" x14ac:dyDescent="0.3">
      <c r="D501" s="150"/>
      <c r="E501" s="146">
        <f t="shared" ref="E501:E564" si="123">IF(E151="New",1,0)</f>
        <v>0</v>
      </c>
      <c r="F501" s="96"/>
      <c r="G501" s="96"/>
      <c r="H501" s="96"/>
      <c r="I501" s="96"/>
      <c r="J501" s="96">
        <f>IF(D151=0,0,COUNTIF(D151:New,D151&amp;""))</f>
        <v>0</v>
      </c>
      <c r="K501" s="95">
        <f t="shared" ref="K501:K564" si="124">IF(AND(E501=1, J501=1),1,0)</f>
        <v>0</v>
      </c>
      <c r="L501" s="150">
        <f t="shared" ref="L501:L564" si="125">IF(AND(E501=1, J501=2),1,0)</f>
        <v>0</v>
      </c>
      <c r="M501" s="95">
        <f t="shared" ref="M501:M564" si="126">IF(AND(E501=1, J501=3),1,0)</f>
        <v>0</v>
      </c>
      <c r="N501" s="95">
        <f t="shared" ref="N501:N564" si="127">IF(AND(E501=1, J501=4),1,0)</f>
        <v>0</v>
      </c>
      <c r="O501" s="95">
        <f t="shared" ref="O501:O564" si="128">IF(AND(E501=1, J501=5),1,0)</f>
        <v>0</v>
      </c>
      <c r="P501" s="95">
        <f t="shared" ref="P501:P564" si="129">IF(AND(E501=1, J501=6),1,0)</f>
        <v>0</v>
      </c>
      <c r="Q501" s="95"/>
      <c r="R501" s="95"/>
      <c r="S501" s="95"/>
      <c r="T501" s="95"/>
      <c r="U501" s="95">
        <f t="shared" ref="U501:U564" si="130">IF(AND(E501=1, J501=7),1,0)</f>
        <v>0</v>
      </c>
      <c r="V501" s="95">
        <f t="shared" ref="V501:V564" si="131">IF(AND(E501=1, J501=8),1,0)</f>
        <v>0</v>
      </c>
      <c r="W501" s="95">
        <f t="shared" ref="W501:W564" si="132">IF(AND(E501=1, J501=9),1,0)</f>
        <v>0</v>
      </c>
      <c r="X501" s="95">
        <f t="shared" ref="X501:X564" si="133">IF(AND(E501=1, J501=10),1,0)</f>
        <v>0</v>
      </c>
      <c r="Y501" s="95"/>
      <c r="Z501" s="95"/>
      <c r="AA501" s="95"/>
      <c r="AB501" s="95"/>
      <c r="AC501" s="95">
        <f t="shared" ref="AC501:AC564" si="134">IF(AND(E501=1, J501=11),1,0)</f>
        <v>0</v>
      </c>
      <c r="AD501" s="95">
        <f t="shared" ref="AD501:AD564" si="135">IF(AND(E501=1, J501=12),1,0)</f>
        <v>0</v>
      </c>
      <c r="AE501" s="38">
        <f t="shared" ref="AE501:AE564" si="136">IF(AND(E501=1, J501=13),1,0)</f>
        <v>0</v>
      </c>
      <c r="AF501" s="38">
        <f t="shared" ref="AF501:AF564" si="137">IF(AND(E501=1, J501=14),1,0)</f>
        <v>0</v>
      </c>
      <c r="AG501" s="38"/>
      <c r="AH501" s="38">
        <f t="shared" ref="AH501:AH564" si="138">IF(AND(E501=1, J501=15),1,0)</f>
        <v>0</v>
      </c>
      <c r="AI501" s="38">
        <f t="shared" ref="AI501:AI564" si="139">IF(AND(E501=1, J501=16),1,0)</f>
        <v>0</v>
      </c>
      <c r="AJ501" s="38">
        <f t="shared" ref="AJ501:AJ564" si="140">IF(AND(E501=1, J501=17),1,0)</f>
        <v>0</v>
      </c>
      <c r="AK501" s="38">
        <f t="shared" ref="AK501:AK564" si="141">IF(AND(E501=1, J501=18),1,0)</f>
        <v>0</v>
      </c>
      <c r="AL501" s="38">
        <f t="shared" ref="AL501:AL564" si="142">IF(AND(E501=1, J501=19),1,0)</f>
        <v>0</v>
      </c>
      <c r="AM501" s="38">
        <f t="shared" ref="AM501:AM564" si="143">IF(AND(E501=1, J501=20),1,0)</f>
        <v>0</v>
      </c>
      <c r="AN501" s="38"/>
    </row>
    <row r="502" spans="4:40" x14ac:dyDescent="0.3">
      <c r="D502" s="150"/>
      <c r="E502" s="146">
        <f t="shared" si="123"/>
        <v>0</v>
      </c>
      <c r="F502" s="96"/>
      <c r="G502" s="96"/>
      <c r="H502" s="96"/>
      <c r="I502" s="96"/>
      <c r="J502" s="96">
        <f>IF(D152=0,0,COUNTIF(New,D152&amp;""))</f>
        <v>0</v>
      </c>
      <c r="K502" s="95">
        <f t="shared" si="124"/>
        <v>0</v>
      </c>
      <c r="L502" s="150">
        <f t="shared" si="125"/>
        <v>0</v>
      </c>
      <c r="M502" s="95">
        <f t="shared" si="126"/>
        <v>0</v>
      </c>
      <c r="N502" s="95">
        <f t="shared" si="127"/>
        <v>0</v>
      </c>
      <c r="O502" s="95">
        <f t="shared" si="128"/>
        <v>0</v>
      </c>
      <c r="P502" s="95">
        <f t="shared" si="129"/>
        <v>0</v>
      </c>
      <c r="Q502" s="95"/>
      <c r="R502" s="95"/>
      <c r="S502" s="95"/>
      <c r="T502" s="95"/>
      <c r="U502" s="95">
        <f t="shared" si="130"/>
        <v>0</v>
      </c>
      <c r="V502" s="95">
        <f t="shared" si="131"/>
        <v>0</v>
      </c>
      <c r="W502" s="95">
        <f t="shared" si="132"/>
        <v>0</v>
      </c>
      <c r="X502" s="95">
        <f t="shared" si="133"/>
        <v>0</v>
      </c>
      <c r="Y502" s="95"/>
      <c r="Z502" s="95"/>
      <c r="AA502" s="95"/>
      <c r="AB502" s="95"/>
      <c r="AC502" s="95">
        <f t="shared" si="134"/>
        <v>0</v>
      </c>
      <c r="AD502" s="95">
        <f t="shared" si="135"/>
        <v>0</v>
      </c>
      <c r="AE502" s="38">
        <f t="shared" si="136"/>
        <v>0</v>
      </c>
      <c r="AF502" s="38">
        <f t="shared" si="137"/>
        <v>0</v>
      </c>
      <c r="AG502" s="38"/>
      <c r="AH502" s="38">
        <f t="shared" si="138"/>
        <v>0</v>
      </c>
      <c r="AI502" s="38">
        <f t="shared" si="139"/>
        <v>0</v>
      </c>
      <c r="AJ502" s="38">
        <f t="shared" si="140"/>
        <v>0</v>
      </c>
      <c r="AK502" s="38">
        <f t="shared" si="141"/>
        <v>0</v>
      </c>
      <c r="AL502" s="38">
        <f t="shared" si="142"/>
        <v>0</v>
      </c>
      <c r="AM502" s="38">
        <f t="shared" si="143"/>
        <v>0</v>
      </c>
      <c r="AN502" s="38"/>
    </row>
    <row r="503" spans="4:40" x14ac:dyDescent="0.3">
      <c r="D503" s="150"/>
      <c r="E503" s="146">
        <f t="shared" si="123"/>
        <v>0</v>
      </c>
      <c r="F503" s="96"/>
      <c r="G503" s="96"/>
      <c r="H503" s="96"/>
      <c r="I503" s="96"/>
      <c r="J503" s="96">
        <f>IF(D153=0,0,COUNTIF(D153:New,D153&amp;""))</f>
        <v>0</v>
      </c>
      <c r="K503" s="95">
        <f t="shared" si="124"/>
        <v>0</v>
      </c>
      <c r="L503" s="150">
        <f t="shared" si="125"/>
        <v>0</v>
      </c>
      <c r="M503" s="95">
        <f t="shared" si="126"/>
        <v>0</v>
      </c>
      <c r="N503" s="95">
        <f t="shared" si="127"/>
        <v>0</v>
      </c>
      <c r="O503" s="95">
        <f t="shared" si="128"/>
        <v>0</v>
      </c>
      <c r="P503" s="95">
        <f t="shared" si="129"/>
        <v>0</v>
      </c>
      <c r="Q503" s="95"/>
      <c r="R503" s="95"/>
      <c r="S503" s="95"/>
      <c r="T503" s="95"/>
      <c r="U503" s="95">
        <f t="shared" si="130"/>
        <v>0</v>
      </c>
      <c r="V503" s="95">
        <f t="shared" si="131"/>
        <v>0</v>
      </c>
      <c r="W503" s="95">
        <f t="shared" si="132"/>
        <v>0</v>
      </c>
      <c r="X503" s="95">
        <f t="shared" si="133"/>
        <v>0</v>
      </c>
      <c r="Y503" s="95"/>
      <c r="Z503" s="95"/>
      <c r="AA503" s="95"/>
      <c r="AB503" s="95"/>
      <c r="AC503" s="95">
        <f t="shared" si="134"/>
        <v>0</v>
      </c>
      <c r="AD503" s="95">
        <f t="shared" si="135"/>
        <v>0</v>
      </c>
      <c r="AE503" s="38">
        <f t="shared" si="136"/>
        <v>0</v>
      </c>
      <c r="AF503" s="38">
        <f t="shared" si="137"/>
        <v>0</v>
      </c>
      <c r="AG503" s="38"/>
      <c r="AH503" s="38">
        <f t="shared" si="138"/>
        <v>0</v>
      </c>
      <c r="AI503" s="38">
        <f t="shared" si="139"/>
        <v>0</v>
      </c>
      <c r="AJ503" s="38">
        <f t="shared" si="140"/>
        <v>0</v>
      </c>
      <c r="AK503" s="38">
        <f t="shared" si="141"/>
        <v>0</v>
      </c>
      <c r="AL503" s="38">
        <f t="shared" si="142"/>
        <v>0</v>
      </c>
      <c r="AM503" s="38">
        <f t="shared" si="143"/>
        <v>0</v>
      </c>
      <c r="AN503" s="38"/>
    </row>
    <row r="504" spans="4:40" x14ac:dyDescent="0.3">
      <c r="D504" s="150"/>
      <c r="E504" s="146">
        <f t="shared" si="123"/>
        <v>0</v>
      </c>
      <c r="F504" s="96"/>
      <c r="G504" s="96"/>
      <c r="H504" s="96"/>
      <c r="I504" s="96"/>
      <c r="J504" s="96">
        <f>IF(D154=0,0,COUNTIF(D154:New,D154&amp;""))</f>
        <v>0</v>
      </c>
      <c r="K504" s="95">
        <f t="shared" si="124"/>
        <v>0</v>
      </c>
      <c r="L504" s="150">
        <f t="shared" si="125"/>
        <v>0</v>
      </c>
      <c r="M504" s="95">
        <f t="shared" si="126"/>
        <v>0</v>
      </c>
      <c r="N504" s="95">
        <f t="shared" si="127"/>
        <v>0</v>
      </c>
      <c r="O504" s="95">
        <f t="shared" si="128"/>
        <v>0</v>
      </c>
      <c r="P504" s="95">
        <f t="shared" si="129"/>
        <v>0</v>
      </c>
      <c r="Q504" s="95"/>
      <c r="R504" s="95"/>
      <c r="S504" s="95"/>
      <c r="T504" s="95"/>
      <c r="U504" s="95">
        <f t="shared" si="130"/>
        <v>0</v>
      </c>
      <c r="V504" s="95">
        <f t="shared" si="131"/>
        <v>0</v>
      </c>
      <c r="W504" s="95">
        <f t="shared" si="132"/>
        <v>0</v>
      </c>
      <c r="X504" s="95">
        <f t="shared" si="133"/>
        <v>0</v>
      </c>
      <c r="Y504" s="95"/>
      <c r="Z504" s="95"/>
      <c r="AA504" s="95"/>
      <c r="AB504" s="95"/>
      <c r="AC504" s="95">
        <f t="shared" si="134"/>
        <v>0</v>
      </c>
      <c r="AD504" s="95">
        <f t="shared" si="135"/>
        <v>0</v>
      </c>
      <c r="AE504" s="38">
        <f t="shared" si="136"/>
        <v>0</v>
      </c>
      <c r="AF504" s="38">
        <f t="shared" si="137"/>
        <v>0</v>
      </c>
      <c r="AG504" s="38"/>
      <c r="AH504" s="38">
        <f t="shared" si="138"/>
        <v>0</v>
      </c>
      <c r="AI504" s="38">
        <f t="shared" si="139"/>
        <v>0</v>
      </c>
      <c r="AJ504" s="38">
        <f t="shared" si="140"/>
        <v>0</v>
      </c>
      <c r="AK504" s="38">
        <f t="shared" si="141"/>
        <v>0</v>
      </c>
      <c r="AL504" s="38">
        <f t="shared" si="142"/>
        <v>0</v>
      </c>
      <c r="AM504" s="38">
        <f t="shared" si="143"/>
        <v>0</v>
      </c>
      <c r="AN504" s="38"/>
    </row>
    <row r="505" spans="4:40" x14ac:dyDescent="0.3">
      <c r="D505" s="150"/>
      <c r="E505" s="146">
        <f t="shared" si="123"/>
        <v>0</v>
      </c>
      <c r="F505" s="96"/>
      <c r="G505" s="96"/>
      <c r="H505" s="96"/>
      <c r="I505" s="96"/>
      <c r="J505" s="96">
        <f>IF(D155=0,0,COUNTIF(New,D155&amp;""))</f>
        <v>0</v>
      </c>
      <c r="K505" s="95">
        <f t="shared" si="124"/>
        <v>0</v>
      </c>
      <c r="L505" s="150">
        <f t="shared" si="125"/>
        <v>0</v>
      </c>
      <c r="M505" s="95">
        <f t="shared" si="126"/>
        <v>0</v>
      </c>
      <c r="N505" s="95">
        <f t="shared" si="127"/>
        <v>0</v>
      </c>
      <c r="O505" s="95">
        <f t="shared" si="128"/>
        <v>0</v>
      </c>
      <c r="P505" s="95">
        <f t="shared" si="129"/>
        <v>0</v>
      </c>
      <c r="Q505" s="95"/>
      <c r="R505" s="95"/>
      <c r="S505" s="95"/>
      <c r="T505" s="95"/>
      <c r="U505" s="95">
        <f t="shared" si="130"/>
        <v>0</v>
      </c>
      <c r="V505" s="95">
        <f t="shared" si="131"/>
        <v>0</v>
      </c>
      <c r="W505" s="95">
        <f t="shared" si="132"/>
        <v>0</v>
      </c>
      <c r="X505" s="95">
        <f t="shared" si="133"/>
        <v>0</v>
      </c>
      <c r="Y505" s="95"/>
      <c r="Z505" s="95"/>
      <c r="AA505" s="95"/>
      <c r="AB505" s="95"/>
      <c r="AC505" s="95">
        <f t="shared" si="134"/>
        <v>0</v>
      </c>
      <c r="AD505" s="95">
        <f t="shared" si="135"/>
        <v>0</v>
      </c>
      <c r="AE505" s="38">
        <f t="shared" si="136"/>
        <v>0</v>
      </c>
      <c r="AF505" s="38">
        <f t="shared" si="137"/>
        <v>0</v>
      </c>
      <c r="AG505" s="38"/>
      <c r="AH505" s="38">
        <f t="shared" si="138"/>
        <v>0</v>
      </c>
      <c r="AI505" s="38">
        <f t="shared" si="139"/>
        <v>0</v>
      </c>
      <c r="AJ505" s="38">
        <f t="shared" si="140"/>
        <v>0</v>
      </c>
      <c r="AK505" s="38">
        <f t="shared" si="141"/>
        <v>0</v>
      </c>
      <c r="AL505" s="38">
        <f t="shared" si="142"/>
        <v>0</v>
      </c>
      <c r="AM505" s="38">
        <f t="shared" si="143"/>
        <v>0</v>
      </c>
      <c r="AN505" s="38"/>
    </row>
    <row r="506" spans="4:40" x14ac:dyDescent="0.3">
      <c r="D506" s="150"/>
      <c r="E506" s="146">
        <f t="shared" si="123"/>
        <v>0</v>
      </c>
      <c r="F506" s="96"/>
      <c r="G506" s="96"/>
      <c r="H506" s="96"/>
      <c r="I506" s="96"/>
      <c r="J506" s="96">
        <f>IF(D156=0,0,COUNTIF(D156:New,D156&amp;""))</f>
        <v>0</v>
      </c>
      <c r="K506" s="95">
        <f t="shared" si="124"/>
        <v>0</v>
      </c>
      <c r="L506" s="150">
        <f t="shared" si="125"/>
        <v>0</v>
      </c>
      <c r="M506" s="95">
        <f t="shared" si="126"/>
        <v>0</v>
      </c>
      <c r="N506" s="95">
        <f t="shared" si="127"/>
        <v>0</v>
      </c>
      <c r="O506" s="95">
        <f t="shared" si="128"/>
        <v>0</v>
      </c>
      <c r="P506" s="95">
        <f t="shared" si="129"/>
        <v>0</v>
      </c>
      <c r="Q506" s="95"/>
      <c r="R506" s="95"/>
      <c r="S506" s="95"/>
      <c r="T506" s="95"/>
      <c r="U506" s="95">
        <f t="shared" si="130"/>
        <v>0</v>
      </c>
      <c r="V506" s="95">
        <f t="shared" si="131"/>
        <v>0</v>
      </c>
      <c r="W506" s="95">
        <f t="shared" si="132"/>
        <v>0</v>
      </c>
      <c r="X506" s="95">
        <f t="shared" si="133"/>
        <v>0</v>
      </c>
      <c r="Y506" s="95"/>
      <c r="Z506" s="95"/>
      <c r="AA506" s="95"/>
      <c r="AB506" s="95"/>
      <c r="AC506" s="95">
        <f t="shared" si="134"/>
        <v>0</v>
      </c>
      <c r="AD506" s="95">
        <f t="shared" si="135"/>
        <v>0</v>
      </c>
      <c r="AE506" s="38">
        <f t="shared" si="136"/>
        <v>0</v>
      </c>
      <c r="AF506" s="38">
        <f t="shared" si="137"/>
        <v>0</v>
      </c>
      <c r="AG506" s="38"/>
      <c r="AH506" s="38">
        <f t="shared" si="138"/>
        <v>0</v>
      </c>
      <c r="AI506" s="38">
        <f t="shared" si="139"/>
        <v>0</v>
      </c>
      <c r="AJ506" s="38">
        <f t="shared" si="140"/>
        <v>0</v>
      </c>
      <c r="AK506" s="38">
        <f t="shared" si="141"/>
        <v>0</v>
      </c>
      <c r="AL506" s="38">
        <f t="shared" si="142"/>
        <v>0</v>
      </c>
      <c r="AM506" s="38">
        <f t="shared" si="143"/>
        <v>0</v>
      </c>
      <c r="AN506" s="38"/>
    </row>
    <row r="507" spans="4:40" x14ac:dyDescent="0.3">
      <c r="D507" s="150"/>
      <c r="E507" s="146">
        <f t="shared" si="123"/>
        <v>0</v>
      </c>
      <c r="F507" s="96"/>
      <c r="G507" s="96"/>
      <c r="H507" s="96"/>
      <c r="I507" s="96"/>
      <c r="J507" s="96">
        <f>IF(D157=0,0,COUNTIF(D157:New,D157&amp;""))</f>
        <v>0</v>
      </c>
      <c r="K507" s="95">
        <f t="shared" si="124"/>
        <v>0</v>
      </c>
      <c r="L507" s="150">
        <f t="shared" si="125"/>
        <v>0</v>
      </c>
      <c r="M507" s="95">
        <f t="shared" si="126"/>
        <v>0</v>
      </c>
      <c r="N507" s="95">
        <f t="shared" si="127"/>
        <v>0</v>
      </c>
      <c r="O507" s="95">
        <f t="shared" si="128"/>
        <v>0</v>
      </c>
      <c r="P507" s="95">
        <f t="shared" si="129"/>
        <v>0</v>
      </c>
      <c r="Q507" s="95"/>
      <c r="R507" s="95"/>
      <c r="S507" s="95"/>
      <c r="T507" s="95"/>
      <c r="U507" s="95">
        <f t="shared" si="130"/>
        <v>0</v>
      </c>
      <c r="V507" s="95">
        <f t="shared" si="131"/>
        <v>0</v>
      </c>
      <c r="W507" s="95">
        <f t="shared" si="132"/>
        <v>0</v>
      </c>
      <c r="X507" s="95">
        <f t="shared" si="133"/>
        <v>0</v>
      </c>
      <c r="Y507" s="95"/>
      <c r="Z507" s="95"/>
      <c r="AA507" s="95"/>
      <c r="AB507" s="95"/>
      <c r="AC507" s="95">
        <f t="shared" si="134"/>
        <v>0</v>
      </c>
      <c r="AD507" s="95">
        <f t="shared" si="135"/>
        <v>0</v>
      </c>
      <c r="AE507" s="38">
        <f t="shared" si="136"/>
        <v>0</v>
      </c>
      <c r="AF507" s="38">
        <f t="shared" si="137"/>
        <v>0</v>
      </c>
      <c r="AG507" s="38"/>
      <c r="AH507" s="38">
        <f t="shared" si="138"/>
        <v>0</v>
      </c>
      <c r="AI507" s="38">
        <f t="shared" si="139"/>
        <v>0</v>
      </c>
      <c r="AJ507" s="38">
        <f t="shared" si="140"/>
        <v>0</v>
      </c>
      <c r="AK507" s="38">
        <f t="shared" si="141"/>
        <v>0</v>
      </c>
      <c r="AL507" s="38">
        <f t="shared" si="142"/>
        <v>0</v>
      </c>
      <c r="AM507" s="38">
        <f t="shared" si="143"/>
        <v>0</v>
      </c>
      <c r="AN507" s="38"/>
    </row>
    <row r="508" spans="4:40" x14ac:dyDescent="0.3">
      <c r="D508" s="150"/>
      <c r="E508" s="146">
        <f t="shared" si="123"/>
        <v>0</v>
      </c>
      <c r="F508" s="96"/>
      <c r="G508" s="96"/>
      <c r="H508" s="96"/>
      <c r="I508" s="96"/>
      <c r="J508" s="96">
        <f>IF(D158=0,0,COUNTIF(New,D158&amp;""))</f>
        <v>0</v>
      </c>
      <c r="K508" s="95">
        <f t="shared" si="124"/>
        <v>0</v>
      </c>
      <c r="L508" s="150">
        <f t="shared" si="125"/>
        <v>0</v>
      </c>
      <c r="M508" s="95">
        <f t="shared" si="126"/>
        <v>0</v>
      </c>
      <c r="N508" s="95">
        <f t="shared" si="127"/>
        <v>0</v>
      </c>
      <c r="O508" s="95">
        <f t="shared" si="128"/>
        <v>0</v>
      </c>
      <c r="P508" s="95">
        <f t="shared" si="129"/>
        <v>0</v>
      </c>
      <c r="Q508" s="95"/>
      <c r="R508" s="95"/>
      <c r="S508" s="95"/>
      <c r="T508" s="95"/>
      <c r="U508" s="95">
        <f t="shared" si="130"/>
        <v>0</v>
      </c>
      <c r="V508" s="95">
        <f t="shared" si="131"/>
        <v>0</v>
      </c>
      <c r="W508" s="95">
        <f t="shared" si="132"/>
        <v>0</v>
      </c>
      <c r="X508" s="95">
        <f t="shared" si="133"/>
        <v>0</v>
      </c>
      <c r="Y508" s="95"/>
      <c r="Z508" s="95"/>
      <c r="AA508" s="95"/>
      <c r="AB508" s="95"/>
      <c r="AC508" s="95">
        <f t="shared" si="134"/>
        <v>0</v>
      </c>
      <c r="AD508" s="95">
        <f t="shared" si="135"/>
        <v>0</v>
      </c>
      <c r="AE508" s="38">
        <f t="shared" si="136"/>
        <v>0</v>
      </c>
      <c r="AF508" s="38">
        <f t="shared" si="137"/>
        <v>0</v>
      </c>
      <c r="AG508" s="38"/>
      <c r="AH508" s="38">
        <f t="shared" si="138"/>
        <v>0</v>
      </c>
      <c r="AI508" s="38">
        <f t="shared" si="139"/>
        <v>0</v>
      </c>
      <c r="AJ508" s="38">
        <f t="shared" si="140"/>
        <v>0</v>
      </c>
      <c r="AK508" s="38">
        <f t="shared" si="141"/>
        <v>0</v>
      </c>
      <c r="AL508" s="38">
        <f t="shared" si="142"/>
        <v>0</v>
      </c>
      <c r="AM508" s="38">
        <f t="shared" si="143"/>
        <v>0</v>
      </c>
      <c r="AN508" s="38"/>
    </row>
    <row r="509" spans="4:40" x14ac:dyDescent="0.3">
      <c r="D509" s="150"/>
      <c r="E509" s="146">
        <f t="shared" si="123"/>
        <v>0</v>
      </c>
      <c r="F509" s="96"/>
      <c r="G509" s="96"/>
      <c r="H509" s="96"/>
      <c r="I509" s="96"/>
      <c r="J509" s="96">
        <f>IF(D159=0,0,COUNTIF(D159:New,D159&amp;""))</f>
        <v>0</v>
      </c>
      <c r="K509" s="95">
        <f t="shared" si="124"/>
        <v>0</v>
      </c>
      <c r="L509" s="150">
        <f t="shared" si="125"/>
        <v>0</v>
      </c>
      <c r="M509" s="95">
        <f t="shared" si="126"/>
        <v>0</v>
      </c>
      <c r="N509" s="95">
        <f t="shared" si="127"/>
        <v>0</v>
      </c>
      <c r="O509" s="95">
        <f t="shared" si="128"/>
        <v>0</v>
      </c>
      <c r="P509" s="95">
        <f t="shared" si="129"/>
        <v>0</v>
      </c>
      <c r="Q509" s="95"/>
      <c r="R509" s="95"/>
      <c r="S509" s="95"/>
      <c r="T509" s="95"/>
      <c r="U509" s="95">
        <f t="shared" si="130"/>
        <v>0</v>
      </c>
      <c r="V509" s="95">
        <f t="shared" si="131"/>
        <v>0</v>
      </c>
      <c r="W509" s="95">
        <f t="shared" si="132"/>
        <v>0</v>
      </c>
      <c r="X509" s="95">
        <f t="shared" si="133"/>
        <v>0</v>
      </c>
      <c r="Y509" s="95"/>
      <c r="Z509" s="95"/>
      <c r="AA509" s="95"/>
      <c r="AB509" s="95"/>
      <c r="AC509" s="95">
        <f t="shared" si="134"/>
        <v>0</v>
      </c>
      <c r="AD509" s="95">
        <f t="shared" si="135"/>
        <v>0</v>
      </c>
      <c r="AE509" s="38">
        <f t="shared" si="136"/>
        <v>0</v>
      </c>
      <c r="AF509" s="38">
        <f t="shared" si="137"/>
        <v>0</v>
      </c>
      <c r="AG509" s="38"/>
      <c r="AH509" s="38">
        <f t="shared" si="138"/>
        <v>0</v>
      </c>
      <c r="AI509" s="38">
        <f t="shared" si="139"/>
        <v>0</v>
      </c>
      <c r="AJ509" s="38">
        <f t="shared" si="140"/>
        <v>0</v>
      </c>
      <c r="AK509" s="38">
        <f t="shared" si="141"/>
        <v>0</v>
      </c>
      <c r="AL509" s="38">
        <f t="shared" si="142"/>
        <v>0</v>
      </c>
      <c r="AM509" s="38">
        <f t="shared" si="143"/>
        <v>0</v>
      </c>
      <c r="AN509" s="38"/>
    </row>
    <row r="510" spans="4:40" x14ac:dyDescent="0.3">
      <c r="D510" s="150"/>
      <c r="E510" s="146">
        <f t="shared" si="123"/>
        <v>0</v>
      </c>
      <c r="F510" s="96"/>
      <c r="G510" s="96"/>
      <c r="H510" s="96"/>
      <c r="I510" s="96"/>
      <c r="J510" s="96">
        <f>IF(D160=0,0,COUNTIF(D160:New,D160&amp;""))</f>
        <v>0</v>
      </c>
      <c r="K510" s="95">
        <f t="shared" si="124"/>
        <v>0</v>
      </c>
      <c r="L510" s="150">
        <f t="shared" si="125"/>
        <v>0</v>
      </c>
      <c r="M510" s="95">
        <f t="shared" si="126"/>
        <v>0</v>
      </c>
      <c r="N510" s="95">
        <f t="shared" si="127"/>
        <v>0</v>
      </c>
      <c r="O510" s="95">
        <f t="shared" si="128"/>
        <v>0</v>
      </c>
      <c r="P510" s="95">
        <f t="shared" si="129"/>
        <v>0</v>
      </c>
      <c r="Q510" s="95"/>
      <c r="R510" s="95"/>
      <c r="S510" s="95"/>
      <c r="T510" s="95"/>
      <c r="U510" s="95">
        <f t="shared" si="130"/>
        <v>0</v>
      </c>
      <c r="V510" s="95">
        <f t="shared" si="131"/>
        <v>0</v>
      </c>
      <c r="W510" s="95">
        <f t="shared" si="132"/>
        <v>0</v>
      </c>
      <c r="X510" s="95">
        <f t="shared" si="133"/>
        <v>0</v>
      </c>
      <c r="Y510" s="95"/>
      <c r="Z510" s="95"/>
      <c r="AA510" s="95"/>
      <c r="AB510" s="95"/>
      <c r="AC510" s="95">
        <f t="shared" si="134"/>
        <v>0</v>
      </c>
      <c r="AD510" s="95">
        <f t="shared" si="135"/>
        <v>0</v>
      </c>
      <c r="AE510" s="38">
        <f t="shared" si="136"/>
        <v>0</v>
      </c>
      <c r="AF510" s="38">
        <f t="shared" si="137"/>
        <v>0</v>
      </c>
      <c r="AG510" s="38"/>
      <c r="AH510" s="38">
        <f t="shared" si="138"/>
        <v>0</v>
      </c>
      <c r="AI510" s="38">
        <f t="shared" si="139"/>
        <v>0</v>
      </c>
      <c r="AJ510" s="38">
        <f t="shared" si="140"/>
        <v>0</v>
      </c>
      <c r="AK510" s="38">
        <f t="shared" si="141"/>
        <v>0</v>
      </c>
      <c r="AL510" s="38">
        <f t="shared" si="142"/>
        <v>0</v>
      </c>
      <c r="AM510" s="38">
        <f t="shared" si="143"/>
        <v>0</v>
      </c>
      <c r="AN510" s="38"/>
    </row>
    <row r="511" spans="4:40" x14ac:dyDescent="0.3">
      <c r="D511" s="150"/>
      <c r="E511" s="146">
        <f t="shared" si="123"/>
        <v>0</v>
      </c>
      <c r="F511" s="96"/>
      <c r="G511" s="96"/>
      <c r="H511" s="96"/>
      <c r="I511" s="96"/>
      <c r="J511" s="96">
        <f>IF(D161=0,0,COUNTIF(New,D161&amp;""))</f>
        <v>0</v>
      </c>
      <c r="K511" s="95">
        <f t="shared" si="124"/>
        <v>0</v>
      </c>
      <c r="L511" s="150">
        <f t="shared" si="125"/>
        <v>0</v>
      </c>
      <c r="M511" s="95">
        <f t="shared" si="126"/>
        <v>0</v>
      </c>
      <c r="N511" s="95">
        <f t="shared" si="127"/>
        <v>0</v>
      </c>
      <c r="O511" s="95">
        <f t="shared" si="128"/>
        <v>0</v>
      </c>
      <c r="P511" s="95">
        <f t="shared" si="129"/>
        <v>0</v>
      </c>
      <c r="Q511" s="95"/>
      <c r="R511" s="95"/>
      <c r="S511" s="95"/>
      <c r="T511" s="95"/>
      <c r="U511" s="95">
        <f t="shared" si="130"/>
        <v>0</v>
      </c>
      <c r="V511" s="95">
        <f t="shared" si="131"/>
        <v>0</v>
      </c>
      <c r="W511" s="95">
        <f t="shared" si="132"/>
        <v>0</v>
      </c>
      <c r="X511" s="95">
        <f t="shared" si="133"/>
        <v>0</v>
      </c>
      <c r="Y511" s="95"/>
      <c r="Z511" s="95"/>
      <c r="AA511" s="95"/>
      <c r="AB511" s="95"/>
      <c r="AC511" s="95">
        <f t="shared" si="134"/>
        <v>0</v>
      </c>
      <c r="AD511" s="95">
        <f t="shared" si="135"/>
        <v>0</v>
      </c>
      <c r="AE511" s="38">
        <f t="shared" si="136"/>
        <v>0</v>
      </c>
      <c r="AF511" s="38">
        <f t="shared" si="137"/>
        <v>0</v>
      </c>
      <c r="AG511" s="38"/>
      <c r="AH511" s="38">
        <f t="shared" si="138"/>
        <v>0</v>
      </c>
      <c r="AI511" s="38">
        <f t="shared" si="139"/>
        <v>0</v>
      </c>
      <c r="AJ511" s="38">
        <f t="shared" si="140"/>
        <v>0</v>
      </c>
      <c r="AK511" s="38">
        <f t="shared" si="141"/>
        <v>0</v>
      </c>
      <c r="AL511" s="38">
        <f t="shared" si="142"/>
        <v>0</v>
      </c>
      <c r="AM511" s="38">
        <f t="shared" si="143"/>
        <v>0</v>
      </c>
      <c r="AN511" s="38"/>
    </row>
    <row r="512" spans="4:40" x14ac:dyDescent="0.3">
      <c r="D512" s="150"/>
      <c r="E512" s="146">
        <f t="shared" si="123"/>
        <v>0</v>
      </c>
      <c r="F512" s="96"/>
      <c r="G512" s="96"/>
      <c r="H512" s="96"/>
      <c r="I512" s="96"/>
      <c r="J512" s="96">
        <f>IF(D162=0,0,COUNTIF(D162:New,D162&amp;""))</f>
        <v>0</v>
      </c>
      <c r="K512" s="95">
        <f t="shared" si="124"/>
        <v>0</v>
      </c>
      <c r="L512" s="150">
        <f t="shared" si="125"/>
        <v>0</v>
      </c>
      <c r="M512" s="95">
        <f t="shared" si="126"/>
        <v>0</v>
      </c>
      <c r="N512" s="95">
        <f t="shared" si="127"/>
        <v>0</v>
      </c>
      <c r="O512" s="95">
        <f t="shared" si="128"/>
        <v>0</v>
      </c>
      <c r="P512" s="95">
        <f t="shared" si="129"/>
        <v>0</v>
      </c>
      <c r="Q512" s="95"/>
      <c r="R512" s="95"/>
      <c r="S512" s="95"/>
      <c r="T512" s="95"/>
      <c r="U512" s="95">
        <f t="shared" si="130"/>
        <v>0</v>
      </c>
      <c r="V512" s="95">
        <f t="shared" si="131"/>
        <v>0</v>
      </c>
      <c r="W512" s="95">
        <f t="shared" si="132"/>
        <v>0</v>
      </c>
      <c r="X512" s="95">
        <f t="shared" si="133"/>
        <v>0</v>
      </c>
      <c r="Y512" s="95"/>
      <c r="Z512" s="95"/>
      <c r="AA512" s="95"/>
      <c r="AB512" s="95"/>
      <c r="AC512" s="95">
        <f t="shared" si="134"/>
        <v>0</v>
      </c>
      <c r="AD512" s="95">
        <f t="shared" si="135"/>
        <v>0</v>
      </c>
      <c r="AE512" s="38">
        <f t="shared" si="136"/>
        <v>0</v>
      </c>
      <c r="AF512" s="38">
        <f t="shared" si="137"/>
        <v>0</v>
      </c>
      <c r="AG512" s="38"/>
      <c r="AH512" s="38">
        <f t="shared" si="138"/>
        <v>0</v>
      </c>
      <c r="AI512" s="38">
        <f t="shared" si="139"/>
        <v>0</v>
      </c>
      <c r="AJ512" s="38">
        <f t="shared" si="140"/>
        <v>0</v>
      </c>
      <c r="AK512" s="38">
        <f t="shared" si="141"/>
        <v>0</v>
      </c>
      <c r="AL512" s="38">
        <f t="shared" si="142"/>
        <v>0</v>
      </c>
      <c r="AM512" s="38">
        <f t="shared" si="143"/>
        <v>0</v>
      </c>
      <c r="AN512" s="38"/>
    </row>
    <row r="513" spans="4:40" x14ac:dyDescent="0.3">
      <c r="D513" s="150"/>
      <c r="E513" s="146">
        <f t="shared" si="123"/>
        <v>0</v>
      </c>
      <c r="F513" s="96"/>
      <c r="G513" s="96"/>
      <c r="H513" s="96"/>
      <c r="I513" s="96"/>
      <c r="J513" s="96">
        <f>IF(D163=0,0,COUNTIF(D163:New,D163&amp;""))</f>
        <v>0</v>
      </c>
      <c r="K513" s="95">
        <f t="shared" si="124"/>
        <v>0</v>
      </c>
      <c r="L513" s="150">
        <f t="shared" si="125"/>
        <v>0</v>
      </c>
      <c r="M513" s="95">
        <f t="shared" si="126"/>
        <v>0</v>
      </c>
      <c r="N513" s="95">
        <f t="shared" si="127"/>
        <v>0</v>
      </c>
      <c r="O513" s="95">
        <f t="shared" si="128"/>
        <v>0</v>
      </c>
      <c r="P513" s="95">
        <f t="shared" si="129"/>
        <v>0</v>
      </c>
      <c r="Q513" s="95"/>
      <c r="R513" s="95"/>
      <c r="S513" s="95"/>
      <c r="T513" s="95"/>
      <c r="U513" s="95">
        <f t="shared" si="130"/>
        <v>0</v>
      </c>
      <c r="V513" s="95">
        <f t="shared" si="131"/>
        <v>0</v>
      </c>
      <c r="W513" s="95">
        <f t="shared" si="132"/>
        <v>0</v>
      </c>
      <c r="X513" s="95">
        <f t="shared" si="133"/>
        <v>0</v>
      </c>
      <c r="Y513" s="95"/>
      <c r="Z513" s="95"/>
      <c r="AA513" s="95"/>
      <c r="AB513" s="95"/>
      <c r="AC513" s="95">
        <f t="shared" si="134"/>
        <v>0</v>
      </c>
      <c r="AD513" s="95">
        <f t="shared" si="135"/>
        <v>0</v>
      </c>
      <c r="AE513" s="38">
        <f t="shared" si="136"/>
        <v>0</v>
      </c>
      <c r="AF513" s="38">
        <f t="shared" si="137"/>
        <v>0</v>
      </c>
      <c r="AG513" s="38"/>
      <c r="AH513" s="38">
        <f t="shared" si="138"/>
        <v>0</v>
      </c>
      <c r="AI513" s="38">
        <f t="shared" si="139"/>
        <v>0</v>
      </c>
      <c r="AJ513" s="38">
        <f t="shared" si="140"/>
        <v>0</v>
      </c>
      <c r="AK513" s="38">
        <f t="shared" si="141"/>
        <v>0</v>
      </c>
      <c r="AL513" s="38">
        <f t="shared" si="142"/>
        <v>0</v>
      </c>
      <c r="AM513" s="38">
        <f t="shared" si="143"/>
        <v>0</v>
      </c>
      <c r="AN513" s="38"/>
    </row>
    <row r="514" spans="4:40" x14ac:dyDescent="0.3">
      <c r="D514" s="150"/>
      <c r="E514" s="146">
        <f t="shared" si="123"/>
        <v>0</v>
      </c>
      <c r="F514" s="96"/>
      <c r="G514" s="96"/>
      <c r="H514" s="96"/>
      <c r="I514" s="96"/>
      <c r="J514" s="96">
        <f>IF(D164=0,0,COUNTIF(New,D164&amp;""))</f>
        <v>0</v>
      </c>
      <c r="K514" s="95">
        <f t="shared" si="124"/>
        <v>0</v>
      </c>
      <c r="L514" s="150">
        <f t="shared" si="125"/>
        <v>0</v>
      </c>
      <c r="M514" s="95">
        <f t="shared" si="126"/>
        <v>0</v>
      </c>
      <c r="N514" s="95">
        <f t="shared" si="127"/>
        <v>0</v>
      </c>
      <c r="O514" s="95">
        <f t="shared" si="128"/>
        <v>0</v>
      </c>
      <c r="P514" s="95">
        <f t="shared" si="129"/>
        <v>0</v>
      </c>
      <c r="Q514" s="95"/>
      <c r="R514" s="95"/>
      <c r="S514" s="95"/>
      <c r="T514" s="95"/>
      <c r="U514" s="95">
        <f t="shared" si="130"/>
        <v>0</v>
      </c>
      <c r="V514" s="95">
        <f t="shared" si="131"/>
        <v>0</v>
      </c>
      <c r="W514" s="95">
        <f t="shared" si="132"/>
        <v>0</v>
      </c>
      <c r="X514" s="95">
        <f t="shared" si="133"/>
        <v>0</v>
      </c>
      <c r="Y514" s="95"/>
      <c r="Z514" s="95"/>
      <c r="AA514" s="95"/>
      <c r="AB514" s="95"/>
      <c r="AC514" s="95">
        <f t="shared" si="134"/>
        <v>0</v>
      </c>
      <c r="AD514" s="95">
        <f t="shared" si="135"/>
        <v>0</v>
      </c>
      <c r="AE514" s="38">
        <f t="shared" si="136"/>
        <v>0</v>
      </c>
      <c r="AF514" s="38">
        <f t="shared" si="137"/>
        <v>0</v>
      </c>
      <c r="AG514" s="38"/>
      <c r="AH514" s="38">
        <f t="shared" si="138"/>
        <v>0</v>
      </c>
      <c r="AI514" s="38">
        <f t="shared" si="139"/>
        <v>0</v>
      </c>
      <c r="AJ514" s="38">
        <f t="shared" si="140"/>
        <v>0</v>
      </c>
      <c r="AK514" s="38">
        <f t="shared" si="141"/>
        <v>0</v>
      </c>
      <c r="AL514" s="38">
        <f t="shared" si="142"/>
        <v>0</v>
      </c>
      <c r="AM514" s="38">
        <f t="shared" si="143"/>
        <v>0</v>
      </c>
      <c r="AN514" s="38"/>
    </row>
    <row r="515" spans="4:40" x14ac:dyDescent="0.3">
      <c r="D515" s="150"/>
      <c r="E515" s="146">
        <f t="shared" si="123"/>
        <v>0</v>
      </c>
      <c r="F515" s="96"/>
      <c r="G515" s="96"/>
      <c r="H515" s="96"/>
      <c r="I515" s="96"/>
      <c r="J515" s="96">
        <f>IF(D165=0,0,COUNTIF(D165:New,D165&amp;""))</f>
        <v>0</v>
      </c>
      <c r="K515" s="95">
        <f t="shared" si="124"/>
        <v>0</v>
      </c>
      <c r="L515" s="150">
        <f t="shared" si="125"/>
        <v>0</v>
      </c>
      <c r="M515" s="95">
        <f t="shared" si="126"/>
        <v>0</v>
      </c>
      <c r="N515" s="95">
        <f t="shared" si="127"/>
        <v>0</v>
      </c>
      <c r="O515" s="95">
        <f t="shared" si="128"/>
        <v>0</v>
      </c>
      <c r="P515" s="95">
        <f t="shared" si="129"/>
        <v>0</v>
      </c>
      <c r="Q515" s="95"/>
      <c r="R515" s="95"/>
      <c r="S515" s="95"/>
      <c r="T515" s="95"/>
      <c r="U515" s="95">
        <f t="shared" si="130"/>
        <v>0</v>
      </c>
      <c r="V515" s="95">
        <f t="shared" si="131"/>
        <v>0</v>
      </c>
      <c r="W515" s="95">
        <f t="shared" si="132"/>
        <v>0</v>
      </c>
      <c r="X515" s="95">
        <f t="shared" si="133"/>
        <v>0</v>
      </c>
      <c r="Y515" s="95"/>
      <c r="Z515" s="95"/>
      <c r="AA515" s="95"/>
      <c r="AB515" s="95"/>
      <c r="AC515" s="95">
        <f t="shared" si="134"/>
        <v>0</v>
      </c>
      <c r="AD515" s="95">
        <f t="shared" si="135"/>
        <v>0</v>
      </c>
      <c r="AE515" s="38">
        <f t="shared" si="136"/>
        <v>0</v>
      </c>
      <c r="AF515" s="38">
        <f t="shared" si="137"/>
        <v>0</v>
      </c>
      <c r="AG515" s="38"/>
      <c r="AH515" s="38">
        <f t="shared" si="138"/>
        <v>0</v>
      </c>
      <c r="AI515" s="38">
        <f t="shared" si="139"/>
        <v>0</v>
      </c>
      <c r="AJ515" s="38">
        <f t="shared" si="140"/>
        <v>0</v>
      </c>
      <c r="AK515" s="38">
        <f t="shared" si="141"/>
        <v>0</v>
      </c>
      <c r="AL515" s="38">
        <f t="shared" si="142"/>
        <v>0</v>
      </c>
      <c r="AM515" s="38">
        <f t="shared" si="143"/>
        <v>0</v>
      </c>
      <c r="AN515" s="38"/>
    </row>
    <row r="516" spans="4:40" x14ac:dyDescent="0.3">
      <c r="D516" s="150"/>
      <c r="E516" s="146">
        <f t="shared" si="123"/>
        <v>0</v>
      </c>
      <c r="F516" s="96"/>
      <c r="G516" s="96"/>
      <c r="H516" s="96"/>
      <c r="I516" s="96"/>
      <c r="J516" s="96">
        <f>IF(D166=0,0,COUNTIF(D166:New,D166&amp;""))</f>
        <v>0</v>
      </c>
      <c r="K516" s="95">
        <f t="shared" si="124"/>
        <v>0</v>
      </c>
      <c r="L516" s="150">
        <f t="shared" si="125"/>
        <v>0</v>
      </c>
      <c r="M516" s="95">
        <f t="shared" si="126"/>
        <v>0</v>
      </c>
      <c r="N516" s="95">
        <f t="shared" si="127"/>
        <v>0</v>
      </c>
      <c r="O516" s="95">
        <f t="shared" si="128"/>
        <v>0</v>
      </c>
      <c r="P516" s="95">
        <f t="shared" si="129"/>
        <v>0</v>
      </c>
      <c r="Q516" s="95"/>
      <c r="R516" s="95"/>
      <c r="S516" s="95"/>
      <c r="T516" s="95"/>
      <c r="U516" s="95">
        <f t="shared" si="130"/>
        <v>0</v>
      </c>
      <c r="V516" s="95">
        <f t="shared" si="131"/>
        <v>0</v>
      </c>
      <c r="W516" s="95">
        <f t="shared" si="132"/>
        <v>0</v>
      </c>
      <c r="X516" s="95">
        <f t="shared" si="133"/>
        <v>0</v>
      </c>
      <c r="Y516" s="95"/>
      <c r="Z516" s="95"/>
      <c r="AA516" s="95"/>
      <c r="AB516" s="95"/>
      <c r="AC516" s="95">
        <f t="shared" si="134"/>
        <v>0</v>
      </c>
      <c r="AD516" s="95">
        <f t="shared" si="135"/>
        <v>0</v>
      </c>
      <c r="AE516" s="38">
        <f t="shared" si="136"/>
        <v>0</v>
      </c>
      <c r="AF516" s="38">
        <f t="shared" si="137"/>
        <v>0</v>
      </c>
      <c r="AG516" s="38"/>
      <c r="AH516" s="38">
        <f t="shared" si="138"/>
        <v>0</v>
      </c>
      <c r="AI516" s="38">
        <f t="shared" si="139"/>
        <v>0</v>
      </c>
      <c r="AJ516" s="38">
        <f t="shared" si="140"/>
        <v>0</v>
      </c>
      <c r="AK516" s="38">
        <f t="shared" si="141"/>
        <v>0</v>
      </c>
      <c r="AL516" s="38">
        <f t="shared" si="142"/>
        <v>0</v>
      </c>
      <c r="AM516" s="38">
        <f t="shared" si="143"/>
        <v>0</v>
      </c>
      <c r="AN516" s="38"/>
    </row>
    <row r="517" spans="4:40" x14ac:dyDescent="0.3">
      <c r="D517" s="150"/>
      <c r="E517" s="146">
        <f t="shared" si="123"/>
        <v>0</v>
      </c>
      <c r="F517" s="96"/>
      <c r="G517" s="96"/>
      <c r="H517" s="96"/>
      <c r="I517" s="96"/>
      <c r="J517" s="96">
        <f>IF(D167=0,0,COUNTIF(New,D167&amp;""))</f>
        <v>0</v>
      </c>
      <c r="K517" s="95">
        <f t="shared" si="124"/>
        <v>0</v>
      </c>
      <c r="L517" s="150">
        <f t="shared" si="125"/>
        <v>0</v>
      </c>
      <c r="M517" s="95">
        <f t="shared" si="126"/>
        <v>0</v>
      </c>
      <c r="N517" s="95">
        <f t="shared" si="127"/>
        <v>0</v>
      </c>
      <c r="O517" s="95">
        <f t="shared" si="128"/>
        <v>0</v>
      </c>
      <c r="P517" s="95">
        <f t="shared" si="129"/>
        <v>0</v>
      </c>
      <c r="Q517" s="95"/>
      <c r="R517" s="95"/>
      <c r="S517" s="95"/>
      <c r="T517" s="95"/>
      <c r="U517" s="95">
        <f t="shared" si="130"/>
        <v>0</v>
      </c>
      <c r="V517" s="95">
        <f t="shared" si="131"/>
        <v>0</v>
      </c>
      <c r="W517" s="95">
        <f t="shared" si="132"/>
        <v>0</v>
      </c>
      <c r="X517" s="95">
        <f t="shared" si="133"/>
        <v>0</v>
      </c>
      <c r="Y517" s="95"/>
      <c r="Z517" s="95"/>
      <c r="AA517" s="95"/>
      <c r="AB517" s="95"/>
      <c r="AC517" s="95">
        <f t="shared" si="134"/>
        <v>0</v>
      </c>
      <c r="AD517" s="95">
        <f t="shared" si="135"/>
        <v>0</v>
      </c>
      <c r="AE517" s="38">
        <f t="shared" si="136"/>
        <v>0</v>
      </c>
      <c r="AF517" s="38">
        <f t="shared" si="137"/>
        <v>0</v>
      </c>
      <c r="AG517" s="38"/>
      <c r="AH517" s="38">
        <f t="shared" si="138"/>
        <v>0</v>
      </c>
      <c r="AI517" s="38">
        <f t="shared" si="139"/>
        <v>0</v>
      </c>
      <c r="AJ517" s="38">
        <f t="shared" si="140"/>
        <v>0</v>
      </c>
      <c r="AK517" s="38">
        <f t="shared" si="141"/>
        <v>0</v>
      </c>
      <c r="AL517" s="38">
        <f t="shared" si="142"/>
        <v>0</v>
      </c>
      <c r="AM517" s="38">
        <f t="shared" si="143"/>
        <v>0</v>
      </c>
      <c r="AN517" s="38"/>
    </row>
    <row r="518" spans="4:40" x14ac:dyDescent="0.3">
      <c r="D518" s="150"/>
      <c r="E518" s="146">
        <f t="shared" si="123"/>
        <v>0</v>
      </c>
      <c r="F518" s="96"/>
      <c r="G518" s="96"/>
      <c r="H518" s="96"/>
      <c r="I518" s="96"/>
      <c r="J518" s="96">
        <f>IF(D168=0,0,COUNTIF(D168:New,D168&amp;""))</f>
        <v>0</v>
      </c>
      <c r="K518" s="95">
        <f t="shared" si="124"/>
        <v>0</v>
      </c>
      <c r="L518" s="150">
        <f t="shared" si="125"/>
        <v>0</v>
      </c>
      <c r="M518" s="95">
        <f t="shared" si="126"/>
        <v>0</v>
      </c>
      <c r="N518" s="95">
        <f t="shared" si="127"/>
        <v>0</v>
      </c>
      <c r="O518" s="95">
        <f t="shared" si="128"/>
        <v>0</v>
      </c>
      <c r="P518" s="95">
        <f t="shared" si="129"/>
        <v>0</v>
      </c>
      <c r="Q518" s="95"/>
      <c r="R518" s="95"/>
      <c r="S518" s="95"/>
      <c r="T518" s="95"/>
      <c r="U518" s="95">
        <f t="shared" si="130"/>
        <v>0</v>
      </c>
      <c r="V518" s="95">
        <f t="shared" si="131"/>
        <v>0</v>
      </c>
      <c r="W518" s="95">
        <f t="shared" si="132"/>
        <v>0</v>
      </c>
      <c r="X518" s="95">
        <f t="shared" si="133"/>
        <v>0</v>
      </c>
      <c r="Y518" s="95"/>
      <c r="Z518" s="95"/>
      <c r="AA518" s="95"/>
      <c r="AB518" s="95"/>
      <c r="AC518" s="95">
        <f t="shared" si="134"/>
        <v>0</v>
      </c>
      <c r="AD518" s="95">
        <f t="shared" si="135"/>
        <v>0</v>
      </c>
      <c r="AE518" s="38">
        <f t="shared" si="136"/>
        <v>0</v>
      </c>
      <c r="AF518" s="38">
        <f t="shared" si="137"/>
        <v>0</v>
      </c>
      <c r="AG518" s="38"/>
      <c r="AH518" s="38">
        <f t="shared" si="138"/>
        <v>0</v>
      </c>
      <c r="AI518" s="38">
        <f t="shared" si="139"/>
        <v>0</v>
      </c>
      <c r="AJ518" s="38">
        <f t="shared" si="140"/>
        <v>0</v>
      </c>
      <c r="AK518" s="38">
        <f t="shared" si="141"/>
        <v>0</v>
      </c>
      <c r="AL518" s="38">
        <f t="shared" si="142"/>
        <v>0</v>
      </c>
      <c r="AM518" s="38">
        <f t="shared" si="143"/>
        <v>0</v>
      </c>
      <c r="AN518" s="38"/>
    </row>
    <row r="519" spans="4:40" x14ac:dyDescent="0.3">
      <c r="D519" s="150"/>
      <c r="E519" s="146">
        <f t="shared" si="123"/>
        <v>0</v>
      </c>
      <c r="F519" s="96"/>
      <c r="G519" s="96"/>
      <c r="H519" s="96"/>
      <c r="I519" s="96"/>
      <c r="J519" s="96">
        <f>IF(D169=0,0,COUNTIF(D169:New,D169&amp;""))</f>
        <v>0</v>
      </c>
      <c r="K519" s="95">
        <f t="shared" si="124"/>
        <v>0</v>
      </c>
      <c r="L519" s="150">
        <f t="shared" si="125"/>
        <v>0</v>
      </c>
      <c r="M519" s="95">
        <f t="shared" si="126"/>
        <v>0</v>
      </c>
      <c r="N519" s="95">
        <f t="shared" si="127"/>
        <v>0</v>
      </c>
      <c r="O519" s="95">
        <f t="shared" si="128"/>
        <v>0</v>
      </c>
      <c r="P519" s="95">
        <f t="shared" si="129"/>
        <v>0</v>
      </c>
      <c r="Q519" s="95"/>
      <c r="R519" s="95"/>
      <c r="S519" s="95"/>
      <c r="T519" s="95"/>
      <c r="U519" s="95">
        <f t="shared" si="130"/>
        <v>0</v>
      </c>
      <c r="V519" s="95">
        <f t="shared" si="131"/>
        <v>0</v>
      </c>
      <c r="W519" s="95">
        <f t="shared" si="132"/>
        <v>0</v>
      </c>
      <c r="X519" s="95">
        <f t="shared" si="133"/>
        <v>0</v>
      </c>
      <c r="Y519" s="95"/>
      <c r="Z519" s="95"/>
      <c r="AA519" s="95"/>
      <c r="AB519" s="95"/>
      <c r="AC519" s="95">
        <f t="shared" si="134"/>
        <v>0</v>
      </c>
      <c r="AD519" s="95">
        <f t="shared" si="135"/>
        <v>0</v>
      </c>
      <c r="AE519" s="38">
        <f t="shared" si="136"/>
        <v>0</v>
      </c>
      <c r="AF519" s="38">
        <f t="shared" si="137"/>
        <v>0</v>
      </c>
      <c r="AG519" s="38"/>
      <c r="AH519" s="38">
        <f t="shared" si="138"/>
        <v>0</v>
      </c>
      <c r="AI519" s="38">
        <f t="shared" si="139"/>
        <v>0</v>
      </c>
      <c r="AJ519" s="38">
        <f t="shared" si="140"/>
        <v>0</v>
      </c>
      <c r="AK519" s="38">
        <f t="shared" si="141"/>
        <v>0</v>
      </c>
      <c r="AL519" s="38">
        <f t="shared" si="142"/>
        <v>0</v>
      </c>
      <c r="AM519" s="38">
        <f t="shared" si="143"/>
        <v>0</v>
      </c>
      <c r="AN519" s="38"/>
    </row>
    <row r="520" spans="4:40" x14ac:dyDescent="0.3">
      <c r="D520" s="150"/>
      <c r="E520" s="146">
        <f t="shared" si="123"/>
        <v>0</v>
      </c>
      <c r="F520" s="96"/>
      <c r="G520" s="96"/>
      <c r="H520" s="96"/>
      <c r="I520" s="96"/>
      <c r="J520" s="96">
        <f>IF(D170=0,0,COUNTIF(New,D170&amp;""))</f>
        <v>0</v>
      </c>
      <c r="K520" s="95">
        <f t="shared" si="124"/>
        <v>0</v>
      </c>
      <c r="L520" s="150">
        <f t="shared" si="125"/>
        <v>0</v>
      </c>
      <c r="M520" s="95">
        <f t="shared" si="126"/>
        <v>0</v>
      </c>
      <c r="N520" s="95">
        <f t="shared" si="127"/>
        <v>0</v>
      </c>
      <c r="O520" s="95">
        <f t="shared" si="128"/>
        <v>0</v>
      </c>
      <c r="P520" s="95">
        <f t="shared" si="129"/>
        <v>0</v>
      </c>
      <c r="Q520" s="95"/>
      <c r="R520" s="95"/>
      <c r="S520" s="95"/>
      <c r="T520" s="95"/>
      <c r="U520" s="95">
        <f t="shared" si="130"/>
        <v>0</v>
      </c>
      <c r="V520" s="95">
        <f t="shared" si="131"/>
        <v>0</v>
      </c>
      <c r="W520" s="95">
        <f t="shared" si="132"/>
        <v>0</v>
      </c>
      <c r="X520" s="95">
        <f t="shared" si="133"/>
        <v>0</v>
      </c>
      <c r="Y520" s="95"/>
      <c r="Z520" s="95"/>
      <c r="AA520" s="95"/>
      <c r="AB520" s="95"/>
      <c r="AC520" s="95">
        <f t="shared" si="134"/>
        <v>0</v>
      </c>
      <c r="AD520" s="95">
        <f t="shared" si="135"/>
        <v>0</v>
      </c>
      <c r="AE520" s="38">
        <f t="shared" si="136"/>
        <v>0</v>
      </c>
      <c r="AF520" s="38">
        <f t="shared" si="137"/>
        <v>0</v>
      </c>
      <c r="AG520" s="38"/>
      <c r="AH520" s="38">
        <f t="shared" si="138"/>
        <v>0</v>
      </c>
      <c r="AI520" s="38">
        <f t="shared" si="139"/>
        <v>0</v>
      </c>
      <c r="AJ520" s="38">
        <f t="shared" si="140"/>
        <v>0</v>
      </c>
      <c r="AK520" s="38">
        <f t="shared" si="141"/>
        <v>0</v>
      </c>
      <c r="AL520" s="38">
        <f t="shared" si="142"/>
        <v>0</v>
      </c>
      <c r="AM520" s="38">
        <f t="shared" si="143"/>
        <v>0</v>
      </c>
      <c r="AN520" s="38"/>
    </row>
    <row r="521" spans="4:40" x14ac:dyDescent="0.3">
      <c r="D521" s="150"/>
      <c r="E521" s="146">
        <f t="shared" si="123"/>
        <v>0</v>
      </c>
      <c r="F521" s="96"/>
      <c r="G521" s="96"/>
      <c r="H521" s="96"/>
      <c r="I521" s="96"/>
      <c r="J521" s="96">
        <f>IF(D171=0,0,COUNTIF(D171:New,D171&amp;""))</f>
        <v>0</v>
      </c>
      <c r="K521" s="95">
        <f t="shared" si="124"/>
        <v>0</v>
      </c>
      <c r="L521" s="150">
        <f t="shared" si="125"/>
        <v>0</v>
      </c>
      <c r="M521" s="95">
        <f t="shared" si="126"/>
        <v>0</v>
      </c>
      <c r="N521" s="95">
        <f t="shared" si="127"/>
        <v>0</v>
      </c>
      <c r="O521" s="95">
        <f t="shared" si="128"/>
        <v>0</v>
      </c>
      <c r="P521" s="95">
        <f t="shared" si="129"/>
        <v>0</v>
      </c>
      <c r="Q521" s="95"/>
      <c r="R521" s="95"/>
      <c r="S521" s="95"/>
      <c r="T521" s="95"/>
      <c r="U521" s="95">
        <f t="shared" si="130"/>
        <v>0</v>
      </c>
      <c r="V521" s="95">
        <f t="shared" si="131"/>
        <v>0</v>
      </c>
      <c r="W521" s="95">
        <f t="shared" si="132"/>
        <v>0</v>
      </c>
      <c r="X521" s="95">
        <f t="shared" si="133"/>
        <v>0</v>
      </c>
      <c r="Y521" s="95"/>
      <c r="Z521" s="95"/>
      <c r="AA521" s="95"/>
      <c r="AB521" s="95"/>
      <c r="AC521" s="95">
        <f t="shared" si="134"/>
        <v>0</v>
      </c>
      <c r="AD521" s="95">
        <f t="shared" si="135"/>
        <v>0</v>
      </c>
      <c r="AE521" s="38">
        <f t="shared" si="136"/>
        <v>0</v>
      </c>
      <c r="AF521" s="38">
        <f t="shared" si="137"/>
        <v>0</v>
      </c>
      <c r="AG521" s="38"/>
      <c r="AH521" s="38">
        <f t="shared" si="138"/>
        <v>0</v>
      </c>
      <c r="AI521" s="38">
        <f t="shared" si="139"/>
        <v>0</v>
      </c>
      <c r="AJ521" s="38">
        <f t="shared" si="140"/>
        <v>0</v>
      </c>
      <c r="AK521" s="38">
        <f t="shared" si="141"/>
        <v>0</v>
      </c>
      <c r="AL521" s="38">
        <f t="shared" si="142"/>
        <v>0</v>
      </c>
      <c r="AM521" s="38">
        <f t="shared" si="143"/>
        <v>0</v>
      </c>
      <c r="AN521" s="38"/>
    </row>
    <row r="522" spans="4:40" x14ac:dyDescent="0.3">
      <c r="D522" s="150"/>
      <c r="E522" s="146">
        <f t="shared" si="123"/>
        <v>0</v>
      </c>
      <c r="F522" s="96"/>
      <c r="G522" s="96"/>
      <c r="H522" s="96"/>
      <c r="I522" s="96"/>
      <c r="J522" s="96">
        <f>IF(D172=0,0,COUNTIF(D172:New,D172&amp;""))</f>
        <v>0</v>
      </c>
      <c r="K522" s="95">
        <f t="shared" si="124"/>
        <v>0</v>
      </c>
      <c r="L522" s="150">
        <f t="shared" si="125"/>
        <v>0</v>
      </c>
      <c r="M522" s="95">
        <f t="shared" si="126"/>
        <v>0</v>
      </c>
      <c r="N522" s="95">
        <f t="shared" si="127"/>
        <v>0</v>
      </c>
      <c r="O522" s="95">
        <f t="shared" si="128"/>
        <v>0</v>
      </c>
      <c r="P522" s="95">
        <f t="shared" si="129"/>
        <v>0</v>
      </c>
      <c r="Q522" s="95"/>
      <c r="R522" s="95"/>
      <c r="S522" s="95"/>
      <c r="T522" s="95"/>
      <c r="U522" s="95">
        <f t="shared" si="130"/>
        <v>0</v>
      </c>
      <c r="V522" s="95">
        <f t="shared" si="131"/>
        <v>0</v>
      </c>
      <c r="W522" s="95">
        <f t="shared" si="132"/>
        <v>0</v>
      </c>
      <c r="X522" s="95">
        <f t="shared" si="133"/>
        <v>0</v>
      </c>
      <c r="Y522" s="95"/>
      <c r="Z522" s="95"/>
      <c r="AA522" s="95"/>
      <c r="AB522" s="95"/>
      <c r="AC522" s="95">
        <f t="shared" si="134"/>
        <v>0</v>
      </c>
      <c r="AD522" s="95">
        <f t="shared" si="135"/>
        <v>0</v>
      </c>
      <c r="AE522" s="38">
        <f t="shared" si="136"/>
        <v>0</v>
      </c>
      <c r="AF522" s="38">
        <f t="shared" si="137"/>
        <v>0</v>
      </c>
      <c r="AG522" s="38"/>
      <c r="AH522" s="38">
        <f t="shared" si="138"/>
        <v>0</v>
      </c>
      <c r="AI522" s="38">
        <f t="shared" si="139"/>
        <v>0</v>
      </c>
      <c r="AJ522" s="38">
        <f t="shared" si="140"/>
        <v>0</v>
      </c>
      <c r="AK522" s="38">
        <f t="shared" si="141"/>
        <v>0</v>
      </c>
      <c r="AL522" s="38">
        <f t="shared" si="142"/>
        <v>0</v>
      </c>
      <c r="AM522" s="38">
        <f t="shared" si="143"/>
        <v>0</v>
      </c>
      <c r="AN522" s="38"/>
    </row>
    <row r="523" spans="4:40" x14ac:dyDescent="0.3">
      <c r="D523" s="150"/>
      <c r="E523" s="146">
        <f t="shared" si="123"/>
        <v>0</v>
      </c>
      <c r="F523" s="96"/>
      <c r="G523" s="96"/>
      <c r="H523" s="96"/>
      <c r="I523" s="96"/>
      <c r="J523" s="96">
        <f>IF(D173=0,0,COUNTIF(New,D173&amp;""))</f>
        <v>0</v>
      </c>
      <c r="K523" s="95">
        <f t="shared" si="124"/>
        <v>0</v>
      </c>
      <c r="L523" s="150">
        <f t="shared" si="125"/>
        <v>0</v>
      </c>
      <c r="M523" s="95">
        <f t="shared" si="126"/>
        <v>0</v>
      </c>
      <c r="N523" s="95">
        <f t="shared" si="127"/>
        <v>0</v>
      </c>
      <c r="O523" s="95">
        <f t="shared" si="128"/>
        <v>0</v>
      </c>
      <c r="P523" s="95">
        <f t="shared" si="129"/>
        <v>0</v>
      </c>
      <c r="Q523" s="95"/>
      <c r="R523" s="95"/>
      <c r="S523" s="95"/>
      <c r="T523" s="95"/>
      <c r="U523" s="95">
        <f t="shared" si="130"/>
        <v>0</v>
      </c>
      <c r="V523" s="95">
        <f t="shared" si="131"/>
        <v>0</v>
      </c>
      <c r="W523" s="95">
        <f t="shared" si="132"/>
        <v>0</v>
      </c>
      <c r="X523" s="95">
        <f t="shared" si="133"/>
        <v>0</v>
      </c>
      <c r="Y523" s="95"/>
      <c r="Z523" s="95"/>
      <c r="AA523" s="95"/>
      <c r="AB523" s="95"/>
      <c r="AC523" s="95">
        <f t="shared" si="134"/>
        <v>0</v>
      </c>
      <c r="AD523" s="95">
        <f t="shared" si="135"/>
        <v>0</v>
      </c>
      <c r="AE523" s="38">
        <f t="shared" si="136"/>
        <v>0</v>
      </c>
      <c r="AF523" s="38">
        <f t="shared" si="137"/>
        <v>0</v>
      </c>
      <c r="AG523" s="38"/>
      <c r="AH523" s="38">
        <f t="shared" si="138"/>
        <v>0</v>
      </c>
      <c r="AI523" s="38">
        <f t="shared" si="139"/>
        <v>0</v>
      </c>
      <c r="AJ523" s="38">
        <f t="shared" si="140"/>
        <v>0</v>
      </c>
      <c r="AK523" s="38">
        <f t="shared" si="141"/>
        <v>0</v>
      </c>
      <c r="AL523" s="38">
        <f t="shared" si="142"/>
        <v>0</v>
      </c>
      <c r="AM523" s="38">
        <f t="shared" si="143"/>
        <v>0</v>
      </c>
      <c r="AN523" s="38"/>
    </row>
    <row r="524" spans="4:40" x14ac:dyDescent="0.3">
      <c r="D524" s="150"/>
      <c r="E524" s="146">
        <f t="shared" si="123"/>
        <v>0</v>
      </c>
      <c r="F524" s="96"/>
      <c r="G524" s="96"/>
      <c r="H524" s="96"/>
      <c r="I524" s="96"/>
      <c r="J524" s="96">
        <f>IF(D174=0,0,COUNTIF(D174:New,D174&amp;""))</f>
        <v>0</v>
      </c>
      <c r="K524" s="95">
        <f t="shared" si="124"/>
        <v>0</v>
      </c>
      <c r="L524" s="150">
        <f t="shared" si="125"/>
        <v>0</v>
      </c>
      <c r="M524" s="95">
        <f t="shared" si="126"/>
        <v>0</v>
      </c>
      <c r="N524" s="95">
        <f t="shared" si="127"/>
        <v>0</v>
      </c>
      <c r="O524" s="95">
        <f t="shared" si="128"/>
        <v>0</v>
      </c>
      <c r="P524" s="95">
        <f t="shared" si="129"/>
        <v>0</v>
      </c>
      <c r="Q524" s="95"/>
      <c r="R524" s="95"/>
      <c r="S524" s="95"/>
      <c r="T524" s="95"/>
      <c r="U524" s="95">
        <f t="shared" si="130"/>
        <v>0</v>
      </c>
      <c r="V524" s="95">
        <f t="shared" si="131"/>
        <v>0</v>
      </c>
      <c r="W524" s="95">
        <f t="shared" si="132"/>
        <v>0</v>
      </c>
      <c r="X524" s="95">
        <f t="shared" si="133"/>
        <v>0</v>
      </c>
      <c r="Y524" s="95"/>
      <c r="Z524" s="95"/>
      <c r="AA524" s="95"/>
      <c r="AB524" s="95"/>
      <c r="AC524" s="95">
        <f t="shared" si="134"/>
        <v>0</v>
      </c>
      <c r="AD524" s="95">
        <f t="shared" si="135"/>
        <v>0</v>
      </c>
      <c r="AE524" s="38">
        <f t="shared" si="136"/>
        <v>0</v>
      </c>
      <c r="AF524" s="38">
        <f t="shared" si="137"/>
        <v>0</v>
      </c>
      <c r="AG524" s="38"/>
      <c r="AH524" s="38">
        <f t="shared" si="138"/>
        <v>0</v>
      </c>
      <c r="AI524" s="38">
        <f t="shared" si="139"/>
        <v>0</v>
      </c>
      <c r="AJ524" s="38">
        <f t="shared" si="140"/>
        <v>0</v>
      </c>
      <c r="AK524" s="38">
        <f t="shared" si="141"/>
        <v>0</v>
      </c>
      <c r="AL524" s="38">
        <f t="shared" si="142"/>
        <v>0</v>
      </c>
      <c r="AM524" s="38">
        <f t="shared" si="143"/>
        <v>0</v>
      </c>
      <c r="AN524" s="38"/>
    </row>
    <row r="525" spans="4:40" x14ac:dyDescent="0.3">
      <c r="D525" s="150"/>
      <c r="E525" s="146">
        <f t="shared" si="123"/>
        <v>0</v>
      </c>
      <c r="F525" s="96"/>
      <c r="G525" s="96"/>
      <c r="H525" s="96"/>
      <c r="I525" s="96"/>
      <c r="J525" s="96">
        <f>IF(D175=0,0,COUNTIF(D175:New,D175&amp;""))</f>
        <v>0</v>
      </c>
      <c r="K525" s="95">
        <f t="shared" si="124"/>
        <v>0</v>
      </c>
      <c r="L525" s="150">
        <f t="shared" si="125"/>
        <v>0</v>
      </c>
      <c r="M525" s="95">
        <f t="shared" si="126"/>
        <v>0</v>
      </c>
      <c r="N525" s="95">
        <f t="shared" si="127"/>
        <v>0</v>
      </c>
      <c r="O525" s="95">
        <f t="shared" si="128"/>
        <v>0</v>
      </c>
      <c r="P525" s="95">
        <f t="shared" si="129"/>
        <v>0</v>
      </c>
      <c r="Q525" s="95"/>
      <c r="R525" s="95"/>
      <c r="S525" s="95"/>
      <c r="T525" s="95"/>
      <c r="U525" s="95">
        <f t="shared" si="130"/>
        <v>0</v>
      </c>
      <c r="V525" s="95">
        <f t="shared" si="131"/>
        <v>0</v>
      </c>
      <c r="W525" s="95">
        <f t="shared" si="132"/>
        <v>0</v>
      </c>
      <c r="X525" s="95">
        <f t="shared" si="133"/>
        <v>0</v>
      </c>
      <c r="Y525" s="95"/>
      <c r="Z525" s="95"/>
      <c r="AA525" s="95"/>
      <c r="AB525" s="95"/>
      <c r="AC525" s="95">
        <f t="shared" si="134"/>
        <v>0</v>
      </c>
      <c r="AD525" s="95">
        <f t="shared" si="135"/>
        <v>0</v>
      </c>
      <c r="AE525" s="38">
        <f t="shared" si="136"/>
        <v>0</v>
      </c>
      <c r="AF525" s="38">
        <f t="shared" si="137"/>
        <v>0</v>
      </c>
      <c r="AG525" s="38"/>
      <c r="AH525" s="38">
        <f t="shared" si="138"/>
        <v>0</v>
      </c>
      <c r="AI525" s="38">
        <f t="shared" si="139"/>
        <v>0</v>
      </c>
      <c r="AJ525" s="38">
        <f t="shared" si="140"/>
        <v>0</v>
      </c>
      <c r="AK525" s="38">
        <f t="shared" si="141"/>
        <v>0</v>
      </c>
      <c r="AL525" s="38">
        <f t="shared" si="142"/>
        <v>0</v>
      </c>
      <c r="AM525" s="38">
        <f t="shared" si="143"/>
        <v>0</v>
      </c>
      <c r="AN525" s="38"/>
    </row>
    <row r="526" spans="4:40" x14ac:dyDescent="0.3">
      <c r="D526" s="150"/>
      <c r="E526" s="146">
        <f t="shared" si="123"/>
        <v>0</v>
      </c>
      <c r="F526" s="96"/>
      <c r="G526" s="96"/>
      <c r="H526" s="96"/>
      <c r="I526" s="96"/>
      <c r="J526" s="96">
        <f>IF(D176=0,0,COUNTIF(New,D176&amp;""))</f>
        <v>0</v>
      </c>
      <c r="K526" s="95">
        <f t="shared" si="124"/>
        <v>0</v>
      </c>
      <c r="L526" s="150">
        <f t="shared" si="125"/>
        <v>0</v>
      </c>
      <c r="M526" s="95">
        <f t="shared" si="126"/>
        <v>0</v>
      </c>
      <c r="N526" s="95">
        <f t="shared" si="127"/>
        <v>0</v>
      </c>
      <c r="O526" s="95">
        <f t="shared" si="128"/>
        <v>0</v>
      </c>
      <c r="P526" s="95">
        <f t="shared" si="129"/>
        <v>0</v>
      </c>
      <c r="Q526" s="95"/>
      <c r="R526" s="95"/>
      <c r="S526" s="95"/>
      <c r="T526" s="95"/>
      <c r="U526" s="95">
        <f t="shared" si="130"/>
        <v>0</v>
      </c>
      <c r="V526" s="95">
        <f t="shared" si="131"/>
        <v>0</v>
      </c>
      <c r="W526" s="95">
        <f t="shared" si="132"/>
        <v>0</v>
      </c>
      <c r="X526" s="95">
        <f t="shared" si="133"/>
        <v>0</v>
      </c>
      <c r="Y526" s="95"/>
      <c r="Z526" s="95"/>
      <c r="AA526" s="95"/>
      <c r="AB526" s="95"/>
      <c r="AC526" s="95">
        <f t="shared" si="134"/>
        <v>0</v>
      </c>
      <c r="AD526" s="95">
        <f t="shared" si="135"/>
        <v>0</v>
      </c>
      <c r="AE526" s="38">
        <f t="shared" si="136"/>
        <v>0</v>
      </c>
      <c r="AF526" s="38">
        <f t="shared" si="137"/>
        <v>0</v>
      </c>
      <c r="AG526" s="38"/>
      <c r="AH526" s="38">
        <f t="shared" si="138"/>
        <v>0</v>
      </c>
      <c r="AI526" s="38">
        <f t="shared" si="139"/>
        <v>0</v>
      </c>
      <c r="AJ526" s="38">
        <f t="shared" si="140"/>
        <v>0</v>
      </c>
      <c r="AK526" s="38">
        <f t="shared" si="141"/>
        <v>0</v>
      </c>
      <c r="AL526" s="38">
        <f t="shared" si="142"/>
        <v>0</v>
      </c>
      <c r="AM526" s="38">
        <f t="shared" si="143"/>
        <v>0</v>
      </c>
      <c r="AN526" s="38"/>
    </row>
    <row r="527" spans="4:40" x14ac:dyDescent="0.3">
      <c r="D527" s="150"/>
      <c r="E527" s="146">
        <f t="shared" si="123"/>
        <v>0</v>
      </c>
      <c r="F527" s="96"/>
      <c r="G527" s="96"/>
      <c r="H527" s="96"/>
      <c r="I527" s="96"/>
      <c r="J527" s="96">
        <f>IF(D177=0,0,COUNTIF(D177:New,D177&amp;""))</f>
        <v>0</v>
      </c>
      <c r="K527" s="95">
        <f t="shared" si="124"/>
        <v>0</v>
      </c>
      <c r="L527" s="150">
        <f t="shared" si="125"/>
        <v>0</v>
      </c>
      <c r="M527" s="95">
        <f t="shared" si="126"/>
        <v>0</v>
      </c>
      <c r="N527" s="95">
        <f t="shared" si="127"/>
        <v>0</v>
      </c>
      <c r="O527" s="95">
        <f t="shared" si="128"/>
        <v>0</v>
      </c>
      <c r="P527" s="95">
        <f t="shared" si="129"/>
        <v>0</v>
      </c>
      <c r="Q527" s="95"/>
      <c r="R527" s="95"/>
      <c r="S527" s="95"/>
      <c r="T527" s="95"/>
      <c r="U527" s="95">
        <f t="shared" si="130"/>
        <v>0</v>
      </c>
      <c r="V527" s="95">
        <f t="shared" si="131"/>
        <v>0</v>
      </c>
      <c r="W527" s="95">
        <f t="shared" si="132"/>
        <v>0</v>
      </c>
      <c r="X527" s="95">
        <f t="shared" si="133"/>
        <v>0</v>
      </c>
      <c r="Y527" s="95"/>
      <c r="Z527" s="95"/>
      <c r="AA527" s="95"/>
      <c r="AB527" s="95"/>
      <c r="AC527" s="95">
        <f t="shared" si="134"/>
        <v>0</v>
      </c>
      <c r="AD527" s="95">
        <f t="shared" si="135"/>
        <v>0</v>
      </c>
      <c r="AE527" s="38">
        <f t="shared" si="136"/>
        <v>0</v>
      </c>
      <c r="AF527" s="38">
        <f t="shared" si="137"/>
        <v>0</v>
      </c>
      <c r="AG527" s="38"/>
      <c r="AH527" s="38">
        <f t="shared" si="138"/>
        <v>0</v>
      </c>
      <c r="AI527" s="38">
        <f t="shared" si="139"/>
        <v>0</v>
      </c>
      <c r="AJ527" s="38">
        <f t="shared" si="140"/>
        <v>0</v>
      </c>
      <c r="AK527" s="38">
        <f t="shared" si="141"/>
        <v>0</v>
      </c>
      <c r="AL527" s="38">
        <f t="shared" si="142"/>
        <v>0</v>
      </c>
      <c r="AM527" s="38">
        <f t="shared" si="143"/>
        <v>0</v>
      </c>
      <c r="AN527" s="38"/>
    </row>
    <row r="528" spans="4:40" x14ac:dyDescent="0.3">
      <c r="D528" s="150"/>
      <c r="E528" s="146">
        <f t="shared" si="123"/>
        <v>0</v>
      </c>
      <c r="F528" s="96"/>
      <c r="G528" s="96"/>
      <c r="H528" s="96"/>
      <c r="I528" s="96"/>
      <c r="J528" s="96">
        <f>IF(D178=0,0,COUNTIF(D178:New,D178&amp;""))</f>
        <v>0</v>
      </c>
      <c r="K528" s="95">
        <f t="shared" si="124"/>
        <v>0</v>
      </c>
      <c r="L528" s="150">
        <f t="shared" si="125"/>
        <v>0</v>
      </c>
      <c r="M528" s="95">
        <f t="shared" si="126"/>
        <v>0</v>
      </c>
      <c r="N528" s="95">
        <f t="shared" si="127"/>
        <v>0</v>
      </c>
      <c r="O528" s="95">
        <f t="shared" si="128"/>
        <v>0</v>
      </c>
      <c r="P528" s="95">
        <f t="shared" si="129"/>
        <v>0</v>
      </c>
      <c r="Q528" s="95"/>
      <c r="R528" s="95"/>
      <c r="S528" s="95"/>
      <c r="T528" s="95"/>
      <c r="U528" s="95">
        <f t="shared" si="130"/>
        <v>0</v>
      </c>
      <c r="V528" s="95">
        <f t="shared" si="131"/>
        <v>0</v>
      </c>
      <c r="W528" s="95">
        <f t="shared" si="132"/>
        <v>0</v>
      </c>
      <c r="X528" s="95">
        <f t="shared" si="133"/>
        <v>0</v>
      </c>
      <c r="Y528" s="95"/>
      <c r="Z528" s="95"/>
      <c r="AA528" s="95"/>
      <c r="AB528" s="95"/>
      <c r="AC528" s="95">
        <f t="shared" si="134"/>
        <v>0</v>
      </c>
      <c r="AD528" s="95">
        <f t="shared" si="135"/>
        <v>0</v>
      </c>
      <c r="AE528" s="38">
        <f t="shared" si="136"/>
        <v>0</v>
      </c>
      <c r="AF528" s="38">
        <f t="shared" si="137"/>
        <v>0</v>
      </c>
      <c r="AG528" s="38"/>
      <c r="AH528" s="38">
        <f t="shared" si="138"/>
        <v>0</v>
      </c>
      <c r="AI528" s="38">
        <f t="shared" si="139"/>
        <v>0</v>
      </c>
      <c r="AJ528" s="38">
        <f t="shared" si="140"/>
        <v>0</v>
      </c>
      <c r="AK528" s="38">
        <f t="shared" si="141"/>
        <v>0</v>
      </c>
      <c r="AL528" s="38">
        <f t="shared" si="142"/>
        <v>0</v>
      </c>
      <c r="AM528" s="38">
        <f t="shared" si="143"/>
        <v>0</v>
      </c>
      <c r="AN528" s="38"/>
    </row>
    <row r="529" spans="4:40" x14ac:dyDescent="0.3">
      <c r="D529" s="150"/>
      <c r="E529" s="146">
        <f t="shared" si="123"/>
        <v>0</v>
      </c>
      <c r="F529" s="96"/>
      <c r="G529" s="96"/>
      <c r="H529" s="96"/>
      <c r="I529" s="96"/>
      <c r="J529" s="96">
        <f>IF(D179=0,0,COUNTIF(New,D179&amp;""))</f>
        <v>0</v>
      </c>
      <c r="K529" s="95">
        <f t="shared" si="124"/>
        <v>0</v>
      </c>
      <c r="L529" s="150">
        <f t="shared" si="125"/>
        <v>0</v>
      </c>
      <c r="M529" s="95">
        <f t="shared" si="126"/>
        <v>0</v>
      </c>
      <c r="N529" s="95">
        <f t="shared" si="127"/>
        <v>0</v>
      </c>
      <c r="O529" s="95">
        <f t="shared" si="128"/>
        <v>0</v>
      </c>
      <c r="P529" s="95">
        <f t="shared" si="129"/>
        <v>0</v>
      </c>
      <c r="Q529" s="95"/>
      <c r="R529" s="95"/>
      <c r="S529" s="95"/>
      <c r="T529" s="95"/>
      <c r="U529" s="95">
        <f t="shared" si="130"/>
        <v>0</v>
      </c>
      <c r="V529" s="95">
        <f t="shared" si="131"/>
        <v>0</v>
      </c>
      <c r="W529" s="95">
        <f t="shared" si="132"/>
        <v>0</v>
      </c>
      <c r="X529" s="95">
        <f t="shared" si="133"/>
        <v>0</v>
      </c>
      <c r="Y529" s="95"/>
      <c r="Z529" s="95"/>
      <c r="AA529" s="95"/>
      <c r="AB529" s="95"/>
      <c r="AC529" s="95">
        <f t="shared" si="134"/>
        <v>0</v>
      </c>
      <c r="AD529" s="95">
        <f t="shared" si="135"/>
        <v>0</v>
      </c>
      <c r="AE529" s="38">
        <f t="shared" si="136"/>
        <v>0</v>
      </c>
      <c r="AF529" s="38">
        <f t="shared" si="137"/>
        <v>0</v>
      </c>
      <c r="AG529" s="38"/>
      <c r="AH529" s="38">
        <f t="shared" si="138"/>
        <v>0</v>
      </c>
      <c r="AI529" s="38">
        <f t="shared" si="139"/>
        <v>0</v>
      </c>
      <c r="AJ529" s="38">
        <f t="shared" si="140"/>
        <v>0</v>
      </c>
      <c r="AK529" s="38">
        <f t="shared" si="141"/>
        <v>0</v>
      </c>
      <c r="AL529" s="38">
        <f t="shared" si="142"/>
        <v>0</v>
      </c>
      <c r="AM529" s="38">
        <f t="shared" si="143"/>
        <v>0</v>
      </c>
      <c r="AN529" s="38"/>
    </row>
    <row r="530" spans="4:40" x14ac:dyDescent="0.3">
      <c r="D530" s="150"/>
      <c r="E530" s="146">
        <f t="shared" si="123"/>
        <v>0</v>
      </c>
      <c r="F530" s="96"/>
      <c r="G530" s="96"/>
      <c r="H530" s="96"/>
      <c r="I530" s="96"/>
      <c r="J530" s="96">
        <f>IF(D180=0,0,COUNTIF(D180:New,D180&amp;""))</f>
        <v>0</v>
      </c>
      <c r="K530" s="95">
        <f t="shared" si="124"/>
        <v>0</v>
      </c>
      <c r="L530" s="150">
        <f t="shared" si="125"/>
        <v>0</v>
      </c>
      <c r="M530" s="95">
        <f t="shared" si="126"/>
        <v>0</v>
      </c>
      <c r="N530" s="95">
        <f t="shared" si="127"/>
        <v>0</v>
      </c>
      <c r="O530" s="95">
        <f t="shared" si="128"/>
        <v>0</v>
      </c>
      <c r="P530" s="95">
        <f t="shared" si="129"/>
        <v>0</v>
      </c>
      <c r="Q530" s="95"/>
      <c r="R530" s="95"/>
      <c r="S530" s="95"/>
      <c r="T530" s="95"/>
      <c r="U530" s="95">
        <f t="shared" si="130"/>
        <v>0</v>
      </c>
      <c r="V530" s="95">
        <f t="shared" si="131"/>
        <v>0</v>
      </c>
      <c r="W530" s="95">
        <f t="shared" si="132"/>
        <v>0</v>
      </c>
      <c r="X530" s="95">
        <f t="shared" si="133"/>
        <v>0</v>
      </c>
      <c r="Y530" s="95"/>
      <c r="Z530" s="95"/>
      <c r="AA530" s="95"/>
      <c r="AB530" s="95"/>
      <c r="AC530" s="95">
        <f t="shared" si="134"/>
        <v>0</v>
      </c>
      <c r="AD530" s="95">
        <f t="shared" si="135"/>
        <v>0</v>
      </c>
      <c r="AE530" s="38">
        <f t="shared" si="136"/>
        <v>0</v>
      </c>
      <c r="AF530" s="38">
        <f t="shared" si="137"/>
        <v>0</v>
      </c>
      <c r="AG530" s="38"/>
      <c r="AH530" s="38">
        <f t="shared" si="138"/>
        <v>0</v>
      </c>
      <c r="AI530" s="38">
        <f t="shared" si="139"/>
        <v>0</v>
      </c>
      <c r="AJ530" s="38">
        <f t="shared" si="140"/>
        <v>0</v>
      </c>
      <c r="AK530" s="38">
        <f t="shared" si="141"/>
        <v>0</v>
      </c>
      <c r="AL530" s="38">
        <f t="shared" si="142"/>
        <v>0</v>
      </c>
      <c r="AM530" s="38">
        <f t="shared" si="143"/>
        <v>0</v>
      </c>
      <c r="AN530" s="38"/>
    </row>
    <row r="531" spans="4:40" x14ac:dyDescent="0.3">
      <c r="D531" s="150"/>
      <c r="E531" s="146">
        <f t="shared" si="123"/>
        <v>0</v>
      </c>
      <c r="F531" s="96"/>
      <c r="G531" s="96"/>
      <c r="H531" s="96"/>
      <c r="I531" s="96"/>
      <c r="J531" s="96">
        <f>IF(D181=0,0,COUNTIF(D181:New,D181&amp;""))</f>
        <v>0</v>
      </c>
      <c r="K531" s="95">
        <f t="shared" si="124"/>
        <v>0</v>
      </c>
      <c r="L531" s="150">
        <f t="shared" si="125"/>
        <v>0</v>
      </c>
      <c r="M531" s="95">
        <f t="shared" si="126"/>
        <v>0</v>
      </c>
      <c r="N531" s="95">
        <f t="shared" si="127"/>
        <v>0</v>
      </c>
      <c r="O531" s="95">
        <f t="shared" si="128"/>
        <v>0</v>
      </c>
      <c r="P531" s="95">
        <f t="shared" si="129"/>
        <v>0</v>
      </c>
      <c r="Q531" s="95"/>
      <c r="R531" s="95"/>
      <c r="S531" s="95"/>
      <c r="T531" s="95"/>
      <c r="U531" s="95">
        <f t="shared" si="130"/>
        <v>0</v>
      </c>
      <c r="V531" s="95">
        <f t="shared" si="131"/>
        <v>0</v>
      </c>
      <c r="W531" s="95">
        <f t="shared" si="132"/>
        <v>0</v>
      </c>
      <c r="X531" s="95">
        <f t="shared" si="133"/>
        <v>0</v>
      </c>
      <c r="Y531" s="95"/>
      <c r="Z531" s="95"/>
      <c r="AA531" s="95"/>
      <c r="AB531" s="95"/>
      <c r="AC531" s="95">
        <f t="shared" si="134"/>
        <v>0</v>
      </c>
      <c r="AD531" s="95">
        <f t="shared" si="135"/>
        <v>0</v>
      </c>
      <c r="AE531" s="38">
        <f t="shared" si="136"/>
        <v>0</v>
      </c>
      <c r="AF531" s="38">
        <f t="shared" si="137"/>
        <v>0</v>
      </c>
      <c r="AG531" s="38"/>
      <c r="AH531" s="38">
        <f t="shared" si="138"/>
        <v>0</v>
      </c>
      <c r="AI531" s="38">
        <f t="shared" si="139"/>
        <v>0</v>
      </c>
      <c r="AJ531" s="38">
        <f t="shared" si="140"/>
        <v>0</v>
      </c>
      <c r="AK531" s="38">
        <f t="shared" si="141"/>
        <v>0</v>
      </c>
      <c r="AL531" s="38">
        <f t="shared" si="142"/>
        <v>0</v>
      </c>
      <c r="AM531" s="38">
        <f t="shared" si="143"/>
        <v>0</v>
      </c>
      <c r="AN531" s="38"/>
    </row>
    <row r="532" spans="4:40" x14ac:dyDescent="0.3">
      <c r="D532" s="150"/>
      <c r="E532" s="146">
        <f t="shared" si="123"/>
        <v>0</v>
      </c>
      <c r="F532" s="96"/>
      <c r="G532" s="96"/>
      <c r="H532" s="96"/>
      <c r="I532" s="96"/>
      <c r="J532" s="96">
        <f>IF(D182=0,0,COUNTIF(New,D182&amp;""))</f>
        <v>0</v>
      </c>
      <c r="K532" s="95">
        <f t="shared" si="124"/>
        <v>0</v>
      </c>
      <c r="L532" s="150">
        <f t="shared" si="125"/>
        <v>0</v>
      </c>
      <c r="M532" s="95">
        <f t="shared" si="126"/>
        <v>0</v>
      </c>
      <c r="N532" s="95">
        <f t="shared" si="127"/>
        <v>0</v>
      </c>
      <c r="O532" s="95">
        <f t="shared" si="128"/>
        <v>0</v>
      </c>
      <c r="P532" s="95">
        <f t="shared" si="129"/>
        <v>0</v>
      </c>
      <c r="Q532" s="95"/>
      <c r="R532" s="95"/>
      <c r="S532" s="95"/>
      <c r="T532" s="95"/>
      <c r="U532" s="95">
        <f t="shared" si="130"/>
        <v>0</v>
      </c>
      <c r="V532" s="95">
        <f t="shared" si="131"/>
        <v>0</v>
      </c>
      <c r="W532" s="95">
        <f t="shared" si="132"/>
        <v>0</v>
      </c>
      <c r="X532" s="95">
        <f t="shared" si="133"/>
        <v>0</v>
      </c>
      <c r="Y532" s="95"/>
      <c r="Z532" s="95"/>
      <c r="AA532" s="95"/>
      <c r="AB532" s="95"/>
      <c r="AC532" s="95">
        <f t="shared" si="134"/>
        <v>0</v>
      </c>
      <c r="AD532" s="95">
        <f t="shared" si="135"/>
        <v>0</v>
      </c>
      <c r="AE532" s="38">
        <f t="shared" si="136"/>
        <v>0</v>
      </c>
      <c r="AF532" s="38">
        <f t="shared" si="137"/>
        <v>0</v>
      </c>
      <c r="AG532" s="38"/>
      <c r="AH532" s="38">
        <f t="shared" si="138"/>
        <v>0</v>
      </c>
      <c r="AI532" s="38">
        <f t="shared" si="139"/>
        <v>0</v>
      </c>
      <c r="AJ532" s="38">
        <f t="shared" si="140"/>
        <v>0</v>
      </c>
      <c r="AK532" s="38">
        <f t="shared" si="141"/>
        <v>0</v>
      </c>
      <c r="AL532" s="38">
        <f t="shared" si="142"/>
        <v>0</v>
      </c>
      <c r="AM532" s="38">
        <f t="shared" si="143"/>
        <v>0</v>
      </c>
      <c r="AN532" s="38"/>
    </row>
    <row r="533" spans="4:40" x14ac:dyDescent="0.3">
      <c r="D533" s="150"/>
      <c r="E533" s="146">
        <f t="shared" si="123"/>
        <v>0</v>
      </c>
      <c r="F533" s="96"/>
      <c r="G533" s="96"/>
      <c r="H533" s="96"/>
      <c r="I533" s="96"/>
      <c r="J533" s="96">
        <f>IF(D183=0,0,COUNTIF(D183:New,D183&amp;""))</f>
        <v>0</v>
      </c>
      <c r="K533" s="95">
        <f t="shared" si="124"/>
        <v>0</v>
      </c>
      <c r="L533" s="150">
        <f t="shared" si="125"/>
        <v>0</v>
      </c>
      <c r="M533" s="95">
        <f t="shared" si="126"/>
        <v>0</v>
      </c>
      <c r="N533" s="95">
        <f t="shared" si="127"/>
        <v>0</v>
      </c>
      <c r="O533" s="95">
        <f t="shared" si="128"/>
        <v>0</v>
      </c>
      <c r="P533" s="95">
        <f t="shared" si="129"/>
        <v>0</v>
      </c>
      <c r="Q533" s="95"/>
      <c r="R533" s="95"/>
      <c r="S533" s="95"/>
      <c r="T533" s="95"/>
      <c r="U533" s="95">
        <f t="shared" si="130"/>
        <v>0</v>
      </c>
      <c r="V533" s="95">
        <f t="shared" si="131"/>
        <v>0</v>
      </c>
      <c r="W533" s="95">
        <f t="shared" si="132"/>
        <v>0</v>
      </c>
      <c r="X533" s="95">
        <f t="shared" si="133"/>
        <v>0</v>
      </c>
      <c r="Y533" s="95"/>
      <c r="Z533" s="95"/>
      <c r="AA533" s="95"/>
      <c r="AB533" s="95"/>
      <c r="AC533" s="95">
        <f t="shared" si="134"/>
        <v>0</v>
      </c>
      <c r="AD533" s="95">
        <f t="shared" si="135"/>
        <v>0</v>
      </c>
      <c r="AE533" s="38">
        <f t="shared" si="136"/>
        <v>0</v>
      </c>
      <c r="AF533" s="38">
        <f t="shared" si="137"/>
        <v>0</v>
      </c>
      <c r="AG533" s="38"/>
      <c r="AH533" s="38">
        <f t="shared" si="138"/>
        <v>0</v>
      </c>
      <c r="AI533" s="38">
        <f t="shared" si="139"/>
        <v>0</v>
      </c>
      <c r="AJ533" s="38">
        <f t="shared" si="140"/>
        <v>0</v>
      </c>
      <c r="AK533" s="38">
        <f t="shared" si="141"/>
        <v>0</v>
      </c>
      <c r="AL533" s="38">
        <f t="shared" si="142"/>
        <v>0</v>
      </c>
      <c r="AM533" s="38">
        <f t="shared" si="143"/>
        <v>0</v>
      </c>
      <c r="AN533" s="38"/>
    </row>
    <row r="534" spans="4:40" x14ac:dyDescent="0.3">
      <c r="D534" s="150"/>
      <c r="E534" s="146">
        <f t="shared" si="123"/>
        <v>0</v>
      </c>
      <c r="F534" s="96"/>
      <c r="G534" s="96"/>
      <c r="H534" s="96"/>
      <c r="I534" s="96"/>
      <c r="J534" s="96">
        <f>IF(D184=0,0,COUNTIF(D184:New,D184&amp;""))</f>
        <v>0</v>
      </c>
      <c r="K534" s="95">
        <f t="shared" si="124"/>
        <v>0</v>
      </c>
      <c r="L534" s="150">
        <f t="shared" si="125"/>
        <v>0</v>
      </c>
      <c r="M534" s="95">
        <f t="shared" si="126"/>
        <v>0</v>
      </c>
      <c r="N534" s="95">
        <f t="shared" si="127"/>
        <v>0</v>
      </c>
      <c r="O534" s="95">
        <f t="shared" si="128"/>
        <v>0</v>
      </c>
      <c r="P534" s="95">
        <f t="shared" si="129"/>
        <v>0</v>
      </c>
      <c r="Q534" s="95"/>
      <c r="R534" s="95"/>
      <c r="S534" s="95"/>
      <c r="T534" s="95"/>
      <c r="U534" s="95">
        <f t="shared" si="130"/>
        <v>0</v>
      </c>
      <c r="V534" s="95">
        <f t="shared" si="131"/>
        <v>0</v>
      </c>
      <c r="W534" s="95">
        <f t="shared" si="132"/>
        <v>0</v>
      </c>
      <c r="X534" s="95">
        <f t="shared" si="133"/>
        <v>0</v>
      </c>
      <c r="Y534" s="95"/>
      <c r="Z534" s="95"/>
      <c r="AA534" s="95"/>
      <c r="AB534" s="95"/>
      <c r="AC534" s="95">
        <f t="shared" si="134"/>
        <v>0</v>
      </c>
      <c r="AD534" s="95">
        <f t="shared" si="135"/>
        <v>0</v>
      </c>
      <c r="AE534" s="38">
        <f t="shared" si="136"/>
        <v>0</v>
      </c>
      <c r="AF534" s="38">
        <f t="shared" si="137"/>
        <v>0</v>
      </c>
      <c r="AG534" s="38"/>
      <c r="AH534" s="38">
        <f t="shared" si="138"/>
        <v>0</v>
      </c>
      <c r="AI534" s="38">
        <f t="shared" si="139"/>
        <v>0</v>
      </c>
      <c r="AJ534" s="38">
        <f t="shared" si="140"/>
        <v>0</v>
      </c>
      <c r="AK534" s="38">
        <f t="shared" si="141"/>
        <v>0</v>
      </c>
      <c r="AL534" s="38">
        <f t="shared" si="142"/>
        <v>0</v>
      </c>
      <c r="AM534" s="38">
        <f t="shared" si="143"/>
        <v>0</v>
      </c>
      <c r="AN534" s="38"/>
    </row>
    <row r="535" spans="4:40" x14ac:dyDescent="0.3">
      <c r="D535" s="150"/>
      <c r="E535" s="146">
        <f t="shared" si="123"/>
        <v>0</v>
      </c>
      <c r="F535" s="96"/>
      <c r="G535" s="96"/>
      <c r="H535" s="96"/>
      <c r="I535" s="96"/>
      <c r="J535" s="96">
        <f>IF(D185=0,0,COUNTIF(New,D185&amp;""))</f>
        <v>0</v>
      </c>
      <c r="K535" s="95">
        <f t="shared" si="124"/>
        <v>0</v>
      </c>
      <c r="L535" s="150">
        <f t="shared" si="125"/>
        <v>0</v>
      </c>
      <c r="M535" s="95">
        <f t="shared" si="126"/>
        <v>0</v>
      </c>
      <c r="N535" s="95">
        <f t="shared" si="127"/>
        <v>0</v>
      </c>
      <c r="O535" s="95">
        <f t="shared" si="128"/>
        <v>0</v>
      </c>
      <c r="P535" s="95">
        <f t="shared" si="129"/>
        <v>0</v>
      </c>
      <c r="Q535" s="95"/>
      <c r="R535" s="95"/>
      <c r="S535" s="95"/>
      <c r="T535" s="95"/>
      <c r="U535" s="95">
        <f t="shared" si="130"/>
        <v>0</v>
      </c>
      <c r="V535" s="95">
        <f t="shared" si="131"/>
        <v>0</v>
      </c>
      <c r="W535" s="95">
        <f t="shared" si="132"/>
        <v>0</v>
      </c>
      <c r="X535" s="95">
        <f t="shared" si="133"/>
        <v>0</v>
      </c>
      <c r="Y535" s="95"/>
      <c r="Z535" s="95"/>
      <c r="AA535" s="95"/>
      <c r="AB535" s="95"/>
      <c r="AC535" s="95">
        <f t="shared" si="134"/>
        <v>0</v>
      </c>
      <c r="AD535" s="95">
        <f t="shared" si="135"/>
        <v>0</v>
      </c>
      <c r="AE535" s="38">
        <f t="shared" si="136"/>
        <v>0</v>
      </c>
      <c r="AF535" s="38">
        <f t="shared" si="137"/>
        <v>0</v>
      </c>
      <c r="AG535" s="38"/>
      <c r="AH535" s="38">
        <f t="shared" si="138"/>
        <v>0</v>
      </c>
      <c r="AI535" s="38">
        <f t="shared" si="139"/>
        <v>0</v>
      </c>
      <c r="AJ535" s="38">
        <f t="shared" si="140"/>
        <v>0</v>
      </c>
      <c r="AK535" s="38">
        <f t="shared" si="141"/>
        <v>0</v>
      </c>
      <c r="AL535" s="38">
        <f t="shared" si="142"/>
        <v>0</v>
      </c>
      <c r="AM535" s="38">
        <f t="shared" si="143"/>
        <v>0</v>
      </c>
      <c r="AN535" s="38"/>
    </row>
    <row r="536" spans="4:40" x14ac:dyDescent="0.3">
      <c r="D536" s="150"/>
      <c r="E536" s="146">
        <f t="shared" si="123"/>
        <v>0</v>
      </c>
      <c r="F536" s="96"/>
      <c r="G536" s="96"/>
      <c r="H536" s="96"/>
      <c r="I536" s="96"/>
      <c r="J536" s="96">
        <f>IF(D186=0,0,COUNTIF(D186:New,D186&amp;""))</f>
        <v>0</v>
      </c>
      <c r="K536" s="95">
        <f t="shared" si="124"/>
        <v>0</v>
      </c>
      <c r="L536" s="150">
        <f t="shared" si="125"/>
        <v>0</v>
      </c>
      <c r="M536" s="95">
        <f t="shared" si="126"/>
        <v>0</v>
      </c>
      <c r="N536" s="95">
        <f t="shared" si="127"/>
        <v>0</v>
      </c>
      <c r="O536" s="95">
        <f t="shared" si="128"/>
        <v>0</v>
      </c>
      <c r="P536" s="95">
        <f t="shared" si="129"/>
        <v>0</v>
      </c>
      <c r="Q536" s="95"/>
      <c r="R536" s="95"/>
      <c r="S536" s="95"/>
      <c r="T536" s="95"/>
      <c r="U536" s="95">
        <f t="shared" si="130"/>
        <v>0</v>
      </c>
      <c r="V536" s="95">
        <f t="shared" si="131"/>
        <v>0</v>
      </c>
      <c r="W536" s="95">
        <f t="shared" si="132"/>
        <v>0</v>
      </c>
      <c r="X536" s="95">
        <f t="shared" si="133"/>
        <v>0</v>
      </c>
      <c r="Y536" s="95"/>
      <c r="Z536" s="95"/>
      <c r="AA536" s="95"/>
      <c r="AB536" s="95"/>
      <c r="AC536" s="95">
        <f t="shared" si="134"/>
        <v>0</v>
      </c>
      <c r="AD536" s="95">
        <f t="shared" si="135"/>
        <v>0</v>
      </c>
      <c r="AE536" s="38">
        <f t="shared" si="136"/>
        <v>0</v>
      </c>
      <c r="AF536" s="38">
        <f t="shared" si="137"/>
        <v>0</v>
      </c>
      <c r="AG536" s="38"/>
      <c r="AH536" s="38">
        <f t="shared" si="138"/>
        <v>0</v>
      </c>
      <c r="AI536" s="38">
        <f t="shared" si="139"/>
        <v>0</v>
      </c>
      <c r="AJ536" s="38">
        <f t="shared" si="140"/>
        <v>0</v>
      </c>
      <c r="AK536" s="38">
        <f t="shared" si="141"/>
        <v>0</v>
      </c>
      <c r="AL536" s="38">
        <f t="shared" si="142"/>
        <v>0</v>
      </c>
      <c r="AM536" s="38">
        <f t="shared" si="143"/>
        <v>0</v>
      </c>
      <c r="AN536" s="38"/>
    </row>
    <row r="537" spans="4:40" x14ac:dyDescent="0.3">
      <c r="D537" s="150"/>
      <c r="E537" s="146">
        <f t="shared" si="123"/>
        <v>0</v>
      </c>
      <c r="F537" s="96"/>
      <c r="G537" s="96"/>
      <c r="H537" s="96"/>
      <c r="I537" s="96"/>
      <c r="J537" s="96">
        <f>IF(D187=0,0,COUNTIF(D187:New,D187&amp;""))</f>
        <v>0</v>
      </c>
      <c r="K537" s="95">
        <f t="shared" si="124"/>
        <v>0</v>
      </c>
      <c r="L537" s="150">
        <f t="shared" si="125"/>
        <v>0</v>
      </c>
      <c r="M537" s="95">
        <f t="shared" si="126"/>
        <v>0</v>
      </c>
      <c r="N537" s="95">
        <f t="shared" si="127"/>
        <v>0</v>
      </c>
      <c r="O537" s="95">
        <f t="shared" si="128"/>
        <v>0</v>
      </c>
      <c r="P537" s="95">
        <f t="shared" si="129"/>
        <v>0</v>
      </c>
      <c r="Q537" s="95"/>
      <c r="R537" s="95"/>
      <c r="S537" s="95"/>
      <c r="T537" s="95"/>
      <c r="U537" s="95">
        <f t="shared" si="130"/>
        <v>0</v>
      </c>
      <c r="V537" s="95">
        <f t="shared" si="131"/>
        <v>0</v>
      </c>
      <c r="W537" s="95">
        <f t="shared" si="132"/>
        <v>0</v>
      </c>
      <c r="X537" s="95">
        <f t="shared" si="133"/>
        <v>0</v>
      </c>
      <c r="Y537" s="95"/>
      <c r="Z537" s="95"/>
      <c r="AA537" s="95"/>
      <c r="AB537" s="95"/>
      <c r="AC537" s="95">
        <f t="shared" si="134"/>
        <v>0</v>
      </c>
      <c r="AD537" s="95">
        <f t="shared" si="135"/>
        <v>0</v>
      </c>
      <c r="AE537" s="38">
        <f t="shared" si="136"/>
        <v>0</v>
      </c>
      <c r="AF537" s="38">
        <f t="shared" si="137"/>
        <v>0</v>
      </c>
      <c r="AG537" s="38"/>
      <c r="AH537" s="38">
        <f t="shared" si="138"/>
        <v>0</v>
      </c>
      <c r="AI537" s="38">
        <f t="shared" si="139"/>
        <v>0</v>
      </c>
      <c r="AJ537" s="38">
        <f t="shared" si="140"/>
        <v>0</v>
      </c>
      <c r="AK537" s="38">
        <f t="shared" si="141"/>
        <v>0</v>
      </c>
      <c r="AL537" s="38">
        <f t="shared" si="142"/>
        <v>0</v>
      </c>
      <c r="AM537" s="38">
        <f t="shared" si="143"/>
        <v>0</v>
      </c>
      <c r="AN537" s="38"/>
    </row>
    <row r="538" spans="4:40" x14ac:dyDescent="0.3">
      <c r="D538" s="150"/>
      <c r="E538" s="146">
        <f t="shared" si="123"/>
        <v>0</v>
      </c>
      <c r="F538" s="96"/>
      <c r="G538" s="96"/>
      <c r="H538" s="96"/>
      <c r="I538" s="96"/>
      <c r="J538" s="96">
        <f>IF(D188=0,0,COUNTIF(New,D188&amp;""))</f>
        <v>0</v>
      </c>
      <c r="K538" s="95">
        <f t="shared" si="124"/>
        <v>0</v>
      </c>
      <c r="L538" s="150">
        <f t="shared" si="125"/>
        <v>0</v>
      </c>
      <c r="M538" s="95">
        <f t="shared" si="126"/>
        <v>0</v>
      </c>
      <c r="N538" s="95">
        <f t="shared" si="127"/>
        <v>0</v>
      </c>
      <c r="O538" s="95">
        <f t="shared" si="128"/>
        <v>0</v>
      </c>
      <c r="P538" s="95">
        <f t="shared" si="129"/>
        <v>0</v>
      </c>
      <c r="Q538" s="95"/>
      <c r="R538" s="95"/>
      <c r="S538" s="95"/>
      <c r="T538" s="95"/>
      <c r="U538" s="95">
        <f t="shared" si="130"/>
        <v>0</v>
      </c>
      <c r="V538" s="95">
        <f t="shared" si="131"/>
        <v>0</v>
      </c>
      <c r="W538" s="95">
        <f t="shared" si="132"/>
        <v>0</v>
      </c>
      <c r="X538" s="95">
        <f t="shared" si="133"/>
        <v>0</v>
      </c>
      <c r="Y538" s="95"/>
      <c r="Z538" s="95"/>
      <c r="AA538" s="95"/>
      <c r="AB538" s="95"/>
      <c r="AC538" s="95">
        <f t="shared" si="134"/>
        <v>0</v>
      </c>
      <c r="AD538" s="95">
        <f t="shared" si="135"/>
        <v>0</v>
      </c>
      <c r="AE538" s="38">
        <f t="shared" si="136"/>
        <v>0</v>
      </c>
      <c r="AF538" s="38">
        <f t="shared" si="137"/>
        <v>0</v>
      </c>
      <c r="AG538" s="38"/>
      <c r="AH538" s="38">
        <f t="shared" si="138"/>
        <v>0</v>
      </c>
      <c r="AI538" s="38">
        <f t="shared" si="139"/>
        <v>0</v>
      </c>
      <c r="AJ538" s="38">
        <f t="shared" si="140"/>
        <v>0</v>
      </c>
      <c r="AK538" s="38">
        <f t="shared" si="141"/>
        <v>0</v>
      </c>
      <c r="AL538" s="38">
        <f t="shared" si="142"/>
        <v>0</v>
      </c>
      <c r="AM538" s="38">
        <f t="shared" si="143"/>
        <v>0</v>
      </c>
      <c r="AN538" s="38"/>
    </row>
    <row r="539" spans="4:40" x14ac:dyDescent="0.3">
      <c r="D539" s="150"/>
      <c r="E539" s="146">
        <f t="shared" si="123"/>
        <v>0</v>
      </c>
      <c r="F539" s="96"/>
      <c r="G539" s="96"/>
      <c r="H539" s="96"/>
      <c r="I539" s="96"/>
      <c r="J539" s="96">
        <f>IF(D189=0,0,COUNTIF(D189:New,D189&amp;""))</f>
        <v>0</v>
      </c>
      <c r="K539" s="95">
        <f t="shared" si="124"/>
        <v>0</v>
      </c>
      <c r="L539" s="150">
        <f t="shared" si="125"/>
        <v>0</v>
      </c>
      <c r="M539" s="95">
        <f t="shared" si="126"/>
        <v>0</v>
      </c>
      <c r="N539" s="95">
        <f t="shared" si="127"/>
        <v>0</v>
      </c>
      <c r="O539" s="95">
        <f t="shared" si="128"/>
        <v>0</v>
      </c>
      <c r="P539" s="95">
        <f t="shared" si="129"/>
        <v>0</v>
      </c>
      <c r="Q539" s="95"/>
      <c r="R539" s="95"/>
      <c r="S539" s="95"/>
      <c r="T539" s="95"/>
      <c r="U539" s="95">
        <f t="shared" si="130"/>
        <v>0</v>
      </c>
      <c r="V539" s="95">
        <f t="shared" si="131"/>
        <v>0</v>
      </c>
      <c r="W539" s="95">
        <f t="shared" si="132"/>
        <v>0</v>
      </c>
      <c r="X539" s="95">
        <f t="shared" si="133"/>
        <v>0</v>
      </c>
      <c r="Y539" s="95"/>
      <c r="Z539" s="95"/>
      <c r="AA539" s="95"/>
      <c r="AB539" s="95"/>
      <c r="AC539" s="95">
        <f t="shared" si="134"/>
        <v>0</v>
      </c>
      <c r="AD539" s="95">
        <f t="shared" si="135"/>
        <v>0</v>
      </c>
      <c r="AE539" s="38">
        <f t="shared" si="136"/>
        <v>0</v>
      </c>
      <c r="AF539" s="38">
        <f t="shared" si="137"/>
        <v>0</v>
      </c>
      <c r="AG539" s="38"/>
      <c r="AH539" s="38">
        <f t="shared" si="138"/>
        <v>0</v>
      </c>
      <c r="AI539" s="38">
        <f t="shared" si="139"/>
        <v>0</v>
      </c>
      <c r="AJ539" s="38">
        <f t="shared" si="140"/>
        <v>0</v>
      </c>
      <c r="AK539" s="38">
        <f t="shared" si="141"/>
        <v>0</v>
      </c>
      <c r="AL539" s="38">
        <f t="shared" si="142"/>
        <v>0</v>
      </c>
      <c r="AM539" s="38">
        <f t="shared" si="143"/>
        <v>0</v>
      </c>
      <c r="AN539" s="38"/>
    </row>
    <row r="540" spans="4:40" x14ac:dyDescent="0.3">
      <c r="D540" s="150"/>
      <c r="E540" s="146">
        <f t="shared" si="123"/>
        <v>0</v>
      </c>
      <c r="F540" s="96"/>
      <c r="G540" s="96"/>
      <c r="H540" s="96"/>
      <c r="I540" s="96"/>
      <c r="J540" s="96">
        <f>IF(D190=0,0,COUNTIF(D190:New,D190&amp;""))</f>
        <v>0</v>
      </c>
      <c r="K540" s="95">
        <f t="shared" si="124"/>
        <v>0</v>
      </c>
      <c r="L540" s="150">
        <f t="shared" si="125"/>
        <v>0</v>
      </c>
      <c r="M540" s="95">
        <f t="shared" si="126"/>
        <v>0</v>
      </c>
      <c r="N540" s="95">
        <f t="shared" si="127"/>
        <v>0</v>
      </c>
      <c r="O540" s="95">
        <f t="shared" si="128"/>
        <v>0</v>
      </c>
      <c r="P540" s="95">
        <f t="shared" si="129"/>
        <v>0</v>
      </c>
      <c r="Q540" s="95"/>
      <c r="R540" s="95"/>
      <c r="S540" s="95"/>
      <c r="T540" s="95"/>
      <c r="U540" s="95">
        <f t="shared" si="130"/>
        <v>0</v>
      </c>
      <c r="V540" s="95">
        <f t="shared" si="131"/>
        <v>0</v>
      </c>
      <c r="W540" s="95">
        <f t="shared" si="132"/>
        <v>0</v>
      </c>
      <c r="X540" s="95">
        <f t="shared" si="133"/>
        <v>0</v>
      </c>
      <c r="Y540" s="95"/>
      <c r="Z540" s="95"/>
      <c r="AA540" s="95"/>
      <c r="AB540" s="95"/>
      <c r="AC540" s="95">
        <f t="shared" si="134"/>
        <v>0</v>
      </c>
      <c r="AD540" s="95">
        <f t="shared" si="135"/>
        <v>0</v>
      </c>
      <c r="AE540" s="38">
        <f t="shared" si="136"/>
        <v>0</v>
      </c>
      <c r="AF540" s="38">
        <f t="shared" si="137"/>
        <v>0</v>
      </c>
      <c r="AG540" s="38"/>
      <c r="AH540" s="38">
        <f t="shared" si="138"/>
        <v>0</v>
      </c>
      <c r="AI540" s="38">
        <f t="shared" si="139"/>
        <v>0</v>
      </c>
      <c r="AJ540" s="38">
        <f t="shared" si="140"/>
        <v>0</v>
      </c>
      <c r="AK540" s="38">
        <f t="shared" si="141"/>
        <v>0</v>
      </c>
      <c r="AL540" s="38">
        <f t="shared" si="142"/>
        <v>0</v>
      </c>
      <c r="AM540" s="38">
        <f t="shared" si="143"/>
        <v>0</v>
      </c>
      <c r="AN540" s="38"/>
    </row>
    <row r="541" spans="4:40" x14ac:dyDescent="0.3">
      <c r="D541" s="150"/>
      <c r="E541" s="146">
        <f t="shared" si="123"/>
        <v>0</v>
      </c>
      <c r="F541" s="96"/>
      <c r="G541" s="96"/>
      <c r="H541" s="96"/>
      <c r="I541" s="96"/>
      <c r="J541" s="96">
        <f>IF(D191=0,0,COUNTIF(New,D191&amp;""))</f>
        <v>0</v>
      </c>
      <c r="K541" s="95">
        <f t="shared" si="124"/>
        <v>0</v>
      </c>
      <c r="L541" s="150">
        <f t="shared" si="125"/>
        <v>0</v>
      </c>
      <c r="M541" s="95">
        <f t="shared" si="126"/>
        <v>0</v>
      </c>
      <c r="N541" s="95">
        <f t="shared" si="127"/>
        <v>0</v>
      </c>
      <c r="O541" s="95">
        <f t="shared" si="128"/>
        <v>0</v>
      </c>
      <c r="P541" s="95">
        <f t="shared" si="129"/>
        <v>0</v>
      </c>
      <c r="Q541" s="95"/>
      <c r="R541" s="95"/>
      <c r="S541" s="95"/>
      <c r="T541" s="95"/>
      <c r="U541" s="95">
        <f t="shared" si="130"/>
        <v>0</v>
      </c>
      <c r="V541" s="95">
        <f t="shared" si="131"/>
        <v>0</v>
      </c>
      <c r="W541" s="95">
        <f t="shared" si="132"/>
        <v>0</v>
      </c>
      <c r="X541" s="95">
        <f t="shared" si="133"/>
        <v>0</v>
      </c>
      <c r="Y541" s="95"/>
      <c r="Z541" s="95"/>
      <c r="AA541" s="95"/>
      <c r="AB541" s="95"/>
      <c r="AC541" s="95">
        <f t="shared" si="134"/>
        <v>0</v>
      </c>
      <c r="AD541" s="95">
        <f t="shared" si="135"/>
        <v>0</v>
      </c>
      <c r="AE541" s="38">
        <f t="shared" si="136"/>
        <v>0</v>
      </c>
      <c r="AF541" s="38">
        <f t="shared" si="137"/>
        <v>0</v>
      </c>
      <c r="AG541" s="38"/>
      <c r="AH541" s="38">
        <f t="shared" si="138"/>
        <v>0</v>
      </c>
      <c r="AI541" s="38">
        <f t="shared" si="139"/>
        <v>0</v>
      </c>
      <c r="AJ541" s="38">
        <f t="shared" si="140"/>
        <v>0</v>
      </c>
      <c r="AK541" s="38">
        <f t="shared" si="141"/>
        <v>0</v>
      </c>
      <c r="AL541" s="38">
        <f t="shared" si="142"/>
        <v>0</v>
      </c>
      <c r="AM541" s="38">
        <f t="shared" si="143"/>
        <v>0</v>
      </c>
      <c r="AN541" s="38"/>
    </row>
    <row r="542" spans="4:40" x14ac:dyDescent="0.3">
      <c r="D542" s="150"/>
      <c r="E542" s="146">
        <f t="shared" si="123"/>
        <v>0</v>
      </c>
      <c r="F542" s="96"/>
      <c r="G542" s="96"/>
      <c r="H542" s="96"/>
      <c r="I542" s="96"/>
      <c r="J542" s="96">
        <f>IF(D192=0,0,COUNTIF(D192:New,D192&amp;""))</f>
        <v>0</v>
      </c>
      <c r="K542" s="95">
        <f t="shared" si="124"/>
        <v>0</v>
      </c>
      <c r="L542" s="150">
        <f t="shared" si="125"/>
        <v>0</v>
      </c>
      <c r="M542" s="95">
        <f t="shared" si="126"/>
        <v>0</v>
      </c>
      <c r="N542" s="95">
        <f t="shared" si="127"/>
        <v>0</v>
      </c>
      <c r="O542" s="95">
        <f t="shared" si="128"/>
        <v>0</v>
      </c>
      <c r="P542" s="95">
        <f t="shared" si="129"/>
        <v>0</v>
      </c>
      <c r="Q542" s="95"/>
      <c r="R542" s="95"/>
      <c r="S542" s="95"/>
      <c r="T542" s="95"/>
      <c r="U542" s="95">
        <f t="shared" si="130"/>
        <v>0</v>
      </c>
      <c r="V542" s="95">
        <f t="shared" si="131"/>
        <v>0</v>
      </c>
      <c r="W542" s="95">
        <f t="shared" si="132"/>
        <v>0</v>
      </c>
      <c r="X542" s="95">
        <f t="shared" si="133"/>
        <v>0</v>
      </c>
      <c r="Y542" s="95"/>
      <c r="Z542" s="95"/>
      <c r="AA542" s="95"/>
      <c r="AB542" s="95"/>
      <c r="AC542" s="95">
        <f t="shared" si="134"/>
        <v>0</v>
      </c>
      <c r="AD542" s="95">
        <f t="shared" si="135"/>
        <v>0</v>
      </c>
      <c r="AE542" s="38">
        <f t="shared" si="136"/>
        <v>0</v>
      </c>
      <c r="AF542" s="38">
        <f t="shared" si="137"/>
        <v>0</v>
      </c>
      <c r="AG542" s="38"/>
      <c r="AH542" s="38">
        <f t="shared" si="138"/>
        <v>0</v>
      </c>
      <c r="AI542" s="38">
        <f t="shared" si="139"/>
        <v>0</v>
      </c>
      <c r="AJ542" s="38">
        <f t="shared" si="140"/>
        <v>0</v>
      </c>
      <c r="AK542" s="38">
        <f t="shared" si="141"/>
        <v>0</v>
      </c>
      <c r="AL542" s="38">
        <f t="shared" si="142"/>
        <v>0</v>
      </c>
      <c r="AM542" s="38">
        <f t="shared" si="143"/>
        <v>0</v>
      </c>
      <c r="AN542" s="38"/>
    </row>
    <row r="543" spans="4:40" x14ac:dyDescent="0.3">
      <c r="D543" s="150"/>
      <c r="E543" s="146">
        <f t="shared" si="123"/>
        <v>0</v>
      </c>
      <c r="F543" s="96"/>
      <c r="G543" s="96"/>
      <c r="H543" s="96"/>
      <c r="I543" s="96"/>
      <c r="J543" s="96">
        <f>IF(D193=0,0,COUNTIF(D193:New,D193&amp;""))</f>
        <v>0</v>
      </c>
      <c r="K543" s="95">
        <f t="shared" si="124"/>
        <v>0</v>
      </c>
      <c r="L543" s="150">
        <f t="shared" si="125"/>
        <v>0</v>
      </c>
      <c r="M543" s="95">
        <f t="shared" si="126"/>
        <v>0</v>
      </c>
      <c r="N543" s="95">
        <f t="shared" si="127"/>
        <v>0</v>
      </c>
      <c r="O543" s="95">
        <f t="shared" si="128"/>
        <v>0</v>
      </c>
      <c r="P543" s="95">
        <f t="shared" si="129"/>
        <v>0</v>
      </c>
      <c r="Q543" s="95"/>
      <c r="R543" s="95"/>
      <c r="S543" s="95"/>
      <c r="T543" s="95"/>
      <c r="U543" s="95">
        <f t="shared" si="130"/>
        <v>0</v>
      </c>
      <c r="V543" s="95">
        <f t="shared" si="131"/>
        <v>0</v>
      </c>
      <c r="W543" s="95">
        <f t="shared" si="132"/>
        <v>0</v>
      </c>
      <c r="X543" s="95">
        <f t="shared" si="133"/>
        <v>0</v>
      </c>
      <c r="Y543" s="95"/>
      <c r="Z543" s="95"/>
      <c r="AA543" s="95"/>
      <c r="AB543" s="95"/>
      <c r="AC543" s="95">
        <f t="shared" si="134"/>
        <v>0</v>
      </c>
      <c r="AD543" s="95">
        <f t="shared" si="135"/>
        <v>0</v>
      </c>
      <c r="AE543" s="38">
        <f t="shared" si="136"/>
        <v>0</v>
      </c>
      <c r="AF543" s="38">
        <f t="shared" si="137"/>
        <v>0</v>
      </c>
      <c r="AG543" s="38"/>
      <c r="AH543" s="38">
        <f t="shared" si="138"/>
        <v>0</v>
      </c>
      <c r="AI543" s="38">
        <f t="shared" si="139"/>
        <v>0</v>
      </c>
      <c r="AJ543" s="38">
        <f t="shared" si="140"/>
        <v>0</v>
      </c>
      <c r="AK543" s="38">
        <f t="shared" si="141"/>
        <v>0</v>
      </c>
      <c r="AL543" s="38">
        <f t="shared" si="142"/>
        <v>0</v>
      </c>
      <c r="AM543" s="38">
        <f t="shared" si="143"/>
        <v>0</v>
      </c>
      <c r="AN543" s="38"/>
    </row>
    <row r="544" spans="4:40" x14ac:dyDescent="0.3">
      <c r="D544" s="150"/>
      <c r="E544" s="146">
        <f t="shared" si="123"/>
        <v>0</v>
      </c>
      <c r="F544" s="96"/>
      <c r="G544" s="96"/>
      <c r="H544" s="96"/>
      <c r="I544" s="96"/>
      <c r="J544" s="96">
        <f>IF(D194=0,0,COUNTIF(New,D194&amp;""))</f>
        <v>0</v>
      </c>
      <c r="K544" s="95">
        <f t="shared" si="124"/>
        <v>0</v>
      </c>
      <c r="L544" s="150">
        <f t="shared" si="125"/>
        <v>0</v>
      </c>
      <c r="M544" s="95">
        <f t="shared" si="126"/>
        <v>0</v>
      </c>
      <c r="N544" s="95">
        <f t="shared" si="127"/>
        <v>0</v>
      </c>
      <c r="O544" s="95">
        <f t="shared" si="128"/>
        <v>0</v>
      </c>
      <c r="P544" s="95">
        <f t="shared" si="129"/>
        <v>0</v>
      </c>
      <c r="Q544" s="95"/>
      <c r="R544" s="95"/>
      <c r="S544" s="95"/>
      <c r="T544" s="95"/>
      <c r="U544" s="95">
        <f t="shared" si="130"/>
        <v>0</v>
      </c>
      <c r="V544" s="95">
        <f t="shared" si="131"/>
        <v>0</v>
      </c>
      <c r="W544" s="95">
        <f t="shared" si="132"/>
        <v>0</v>
      </c>
      <c r="X544" s="95">
        <f t="shared" si="133"/>
        <v>0</v>
      </c>
      <c r="Y544" s="95"/>
      <c r="Z544" s="95"/>
      <c r="AA544" s="95"/>
      <c r="AB544" s="95"/>
      <c r="AC544" s="95">
        <f t="shared" si="134"/>
        <v>0</v>
      </c>
      <c r="AD544" s="95">
        <f t="shared" si="135"/>
        <v>0</v>
      </c>
      <c r="AE544" s="38">
        <f t="shared" si="136"/>
        <v>0</v>
      </c>
      <c r="AF544" s="38">
        <f t="shared" si="137"/>
        <v>0</v>
      </c>
      <c r="AG544" s="38"/>
      <c r="AH544" s="38">
        <f t="shared" si="138"/>
        <v>0</v>
      </c>
      <c r="AI544" s="38">
        <f t="shared" si="139"/>
        <v>0</v>
      </c>
      <c r="AJ544" s="38">
        <f t="shared" si="140"/>
        <v>0</v>
      </c>
      <c r="AK544" s="38">
        <f t="shared" si="141"/>
        <v>0</v>
      </c>
      <c r="AL544" s="38">
        <f t="shared" si="142"/>
        <v>0</v>
      </c>
      <c r="AM544" s="38">
        <f t="shared" si="143"/>
        <v>0</v>
      </c>
      <c r="AN544" s="38"/>
    </row>
    <row r="545" spans="4:40" x14ac:dyDescent="0.3">
      <c r="D545" s="150"/>
      <c r="E545" s="146">
        <f t="shared" si="123"/>
        <v>0</v>
      </c>
      <c r="F545" s="96"/>
      <c r="G545" s="96"/>
      <c r="H545" s="96"/>
      <c r="I545" s="96"/>
      <c r="J545" s="96">
        <f>IF(D195=0,0,COUNTIF(D195:New,D195&amp;""))</f>
        <v>0</v>
      </c>
      <c r="K545" s="95">
        <f t="shared" si="124"/>
        <v>0</v>
      </c>
      <c r="L545" s="150">
        <f t="shared" si="125"/>
        <v>0</v>
      </c>
      <c r="M545" s="95">
        <f t="shared" si="126"/>
        <v>0</v>
      </c>
      <c r="N545" s="95">
        <f t="shared" si="127"/>
        <v>0</v>
      </c>
      <c r="O545" s="95">
        <f t="shared" si="128"/>
        <v>0</v>
      </c>
      <c r="P545" s="95">
        <f t="shared" si="129"/>
        <v>0</v>
      </c>
      <c r="Q545" s="95"/>
      <c r="R545" s="95"/>
      <c r="S545" s="95"/>
      <c r="T545" s="95"/>
      <c r="U545" s="95">
        <f t="shared" si="130"/>
        <v>0</v>
      </c>
      <c r="V545" s="95">
        <f t="shared" si="131"/>
        <v>0</v>
      </c>
      <c r="W545" s="95">
        <f t="shared" si="132"/>
        <v>0</v>
      </c>
      <c r="X545" s="95">
        <f t="shared" si="133"/>
        <v>0</v>
      </c>
      <c r="Y545" s="95"/>
      <c r="Z545" s="95"/>
      <c r="AA545" s="95"/>
      <c r="AB545" s="95"/>
      <c r="AC545" s="95">
        <f t="shared" si="134"/>
        <v>0</v>
      </c>
      <c r="AD545" s="95">
        <f t="shared" si="135"/>
        <v>0</v>
      </c>
      <c r="AE545" s="38">
        <f t="shared" si="136"/>
        <v>0</v>
      </c>
      <c r="AF545" s="38">
        <f t="shared" si="137"/>
        <v>0</v>
      </c>
      <c r="AG545" s="38"/>
      <c r="AH545" s="38">
        <f t="shared" si="138"/>
        <v>0</v>
      </c>
      <c r="AI545" s="38">
        <f t="shared" si="139"/>
        <v>0</v>
      </c>
      <c r="AJ545" s="38">
        <f t="shared" si="140"/>
        <v>0</v>
      </c>
      <c r="AK545" s="38">
        <f t="shared" si="141"/>
        <v>0</v>
      </c>
      <c r="AL545" s="38">
        <f t="shared" si="142"/>
        <v>0</v>
      </c>
      <c r="AM545" s="38">
        <f t="shared" si="143"/>
        <v>0</v>
      </c>
      <c r="AN545" s="38"/>
    </row>
    <row r="546" spans="4:40" x14ac:dyDescent="0.3">
      <c r="D546" s="150"/>
      <c r="E546" s="146">
        <f t="shared" si="123"/>
        <v>0</v>
      </c>
      <c r="F546" s="96"/>
      <c r="G546" s="96"/>
      <c r="H546" s="96"/>
      <c r="I546" s="96"/>
      <c r="J546" s="96">
        <f>IF(D196=0,0,COUNTIF(D196:New,D196&amp;""))</f>
        <v>0</v>
      </c>
      <c r="K546" s="95">
        <f t="shared" si="124"/>
        <v>0</v>
      </c>
      <c r="L546" s="150">
        <f t="shared" si="125"/>
        <v>0</v>
      </c>
      <c r="M546" s="95">
        <f t="shared" si="126"/>
        <v>0</v>
      </c>
      <c r="N546" s="95">
        <f t="shared" si="127"/>
        <v>0</v>
      </c>
      <c r="O546" s="95">
        <f t="shared" si="128"/>
        <v>0</v>
      </c>
      <c r="P546" s="95">
        <f t="shared" si="129"/>
        <v>0</v>
      </c>
      <c r="Q546" s="95"/>
      <c r="R546" s="95"/>
      <c r="S546" s="95"/>
      <c r="T546" s="95"/>
      <c r="U546" s="95">
        <f t="shared" si="130"/>
        <v>0</v>
      </c>
      <c r="V546" s="95">
        <f t="shared" si="131"/>
        <v>0</v>
      </c>
      <c r="W546" s="95">
        <f t="shared" si="132"/>
        <v>0</v>
      </c>
      <c r="X546" s="95">
        <f t="shared" si="133"/>
        <v>0</v>
      </c>
      <c r="Y546" s="95"/>
      <c r="Z546" s="95"/>
      <c r="AA546" s="95"/>
      <c r="AB546" s="95"/>
      <c r="AC546" s="95">
        <f t="shared" si="134"/>
        <v>0</v>
      </c>
      <c r="AD546" s="95">
        <f t="shared" si="135"/>
        <v>0</v>
      </c>
      <c r="AE546" s="38">
        <f t="shared" si="136"/>
        <v>0</v>
      </c>
      <c r="AF546" s="38">
        <f t="shared" si="137"/>
        <v>0</v>
      </c>
      <c r="AG546" s="38"/>
      <c r="AH546" s="38">
        <f t="shared" si="138"/>
        <v>0</v>
      </c>
      <c r="AI546" s="38">
        <f t="shared" si="139"/>
        <v>0</v>
      </c>
      <c r="AJ546" s="38">
        <f t="shared" si="140"/>
        <v>0</v>
      </c>
      <c r="AK546" s="38">
        <f t="shared" si="141"/>
        <v>0</v>
      </c>
      <c r="AL546" s="38">
        <f t="shared" si="142"/>
        <v>0</v>
      </c>
      <c r="AM546" s="38">
        <f t="shared" si="143"/>
        <v>0</v>
      </c>
      <c r="AN546" s="38"/>
    </row>
    <row r="547" spans="4:40" x14ac:dyDescent="0.3">
      <c r="D547" s="150"/>
      <c r="E547" s="146">
        <f t="shared" si="123"/>
        <v>0</v>
      </c>
      <c r="F547" s="96"/>
      <c r="G547" s="96"/>
      <c r="H547" s="96"/>
      <c r="I547" s="96"/>
      <c r="J547" s="96">
        <f>IF(D197=0,0,COUNTIF(New,D197&amp;""))</f>
        <v>0</v>
      </c>
      <c r="K547" s="95">
        <f t="shared" si="124"/>
        <v>0</v>
      </c>
      <c r="L547" s="150">
        <f t="shared" si="125"/>
        <v>0</v>
      </c>
      <c r="M547" s="95">
        <f t="shared" si="126"/>
        <v>0</v>
      </c>
      <c r="N547" s="95">
        <f t="shared" si="127"/>
        <v>0</v>
      </c>
      <c r="O547" s="95">
        <f t="shared" si="128"/>
        <v>0</v>
      </c>
      <c r="P547" s="95">
        <f t="shared" si="129"/>
        <v>0</v>
      </c>
      <c r="Q547" s="95"/>
      <c r="R547" s="95"/>
      <c r="S547" s="95"/>
      <c r="T547" s="95"/>
      <c r="U547" s="95">
        <f t="shared" si="130"/>
        <v>0</v>
      </c>
      <c r="V547" s="95">
        <f t="shared" si="131"/>
        <v>0</v>
      </c>
      <c r="W547" s="95">
        <f t="shared" si="132"/>
        <v>0</v>
      </c>
      <c r="X547" s="95">
        <f t="shared" si="133"/>
        <v>0</v>
      </c>
      <c r="Y547" s="95"/>
      <c r="Z547" s="95"/>
      <c r="AA547" s="95"/>
      <c r="AB547" s="95"/>
      <c r="AC547" s="95">
        <f t="shared" si="134"/>
        <v>0</v>
      </c>
      <c r="AD547" s="95">
        <f t="shared" si="135"/>
        <v>0</v>
      </c>
      <c r="AE547" s="38">
        <f t="shared" si="136"/>
        <v>0</v>
      </c>
      <c r="AF547" s="38">
        <f t="shared" si="137"/>
        <v>0</v>
      </c>
      <c r="AG547" s="38"/>
      <c r="AH547" s="38">
        <f t="shared" si="138"/>
        <v>0</v>
      </c>
      <c r="AI547" s="38">
        <f t="shared" si="139"/>
        <v>0</v>
      </c>
      <c r="AJ547" s="38">
        <f t="shared" si="140"/>
        <v>0</v>
      </c>
      <c r="AK547" s="38">
        <f t="shared" si="141"/>
        <v>0</v>
      </c>
      <c r="AL547" s="38">
        <f t="shared" si="142"/>
        <v>0</v>
      </c>
      <c r="AM547" s="38">
        <f t="shared" si="143"/>
        <v>0</v>
      </c>
      <c r="AN547" s="38"/>
    </row>
    <row r="548" spans="4:40" x14ac:dyDescent="0.3">
      <c r="D548" s="150"/>
      <c r="E548" s="146">
        <f t="shared" si="123"/>
        <v>0</v>
      </c>
      <c r="F548" s="96"/>
      <c r="G548" s="96"/>
      <c r="H548" s="96"/>
      <c r="I548" s="96"/>
      <c r="J548" s="96">
        <f>IF(D198=0,0,COUNTIF(D198:New,D198&amp;""))</f>
        <v>0</v>
      </c>
      <c r="K548" s="95">
        <f t="shared" si="124"/>
        <v>0</v>
      </c>
      <c r="L548" s="150">
        <f t="shared" si="125"/>
        <v>0</v>
      </c>
      <c r="M548" s="95">
        <f t="shared" si="126"/>
        <v>0</v>
      </c>
      <c r="N548" s="95">
        <f t="shared" si="127"/>
        <v>0</v>
      </c>
      <c r="O548" s="95">
        <f t="shared" si="128"/>
        <v>0</v>
      </c>
      <c r="P548" s="95">
        <f t="shared" si="129"/>
        <v>0</v>
      </c>
      <c r="Q548" s="95"/>
      <c r="R548" s="95"/>
      <c r="S548" s="95"/>
      <c r="T548" s="95"/>
      <c r="U548" s="95">
        <f t="shared" si="130"/>
        <v>0</v>
      </c>
      <c r="V548" s="95">
        <f t="shared" si="131"/>
        <v>0</v>
      </c>
      <c r="W548" s="95">
        <f t="shared" si="132"/>
        <v>0</v>
      </c>
      <c r="X548" s="95">
        <f t="shared" si="133"/>
        <v>0</v>
      </c>
      <c r="Y548" s="95"/>
      <c r="Z548" s="95"/>
      <c r="AA548" s="95"/>
      <c r="AB548" s="95"/>
      <c r="AC548" s="95">
        <f t="shared" si="134"/>
        <v>0</v>
      </c>
      <c r="AD548" s="95">
        <f t="shared" si="135"/>
        <v>0</v>
      </c>
      <c r="AE548" s="38">
        <f t="shared" si="136"/>
        <v>0</v>
      </c>
      <c r="AF548" s="38">
        <f t="shared" si="137"/>
        <v>0</v>
      </c>
      <c r="AG548" s="38"/>
      <c r="AH548" s="38">
        <f t="shared" si="138"/>
        <v>0</v>
      </c>
      <c r="AI548" s="38">
        <f t="shared" si="139"/>
        <v>0</v>
      </c>
      <c r="AJ548" s="38">
        <f t="shared" si="140"/>
        <v>0</v>
      </c>
      <c r="AK548" s="38">
        <f t="shared" si="141"/>
        <v>0</v>
      </c>
      <c r="AL548" s="38">
        <f t="shared" si="142"/>
        <v>0</v>
      </c>
      <c r="AM548" s="38">
        <f t="shared" si="143"/>
        <v>0</v>
      </c>
      <c r="AN548" s="38"/>
    </row>
    <row r="549" spans="4:40" x14ac:dyDescent="0.3">
      <c r="D549" s="150"/>
      <c r="E549" s="146">
        <f t="shared" si="123"/>
        <v>0</v>
      </c>
      <c r="F549" s="96"/>
      <c r="G549" s="96"/>
      <c r="H549" s="96"/>
      <c r="I549" s="96"/>
      <c r="J549" s="96">
        <f>IF(D199=0,0,COUNTIF(D199:New,D199&amp;""))</f>
        <v>0</v>
      </c>
      <c r="K549" s="95">
        <f t="shared" si="124"/>
        <v>0</v>
      </c>
      <c r="L549" s="150">
        <f t="shared" si="125"/>
        <v>0</v>
      </c>
      <c r="M549" s="95">
        <f t="shared" si="126"/>
        <v>0</v>
      </c>
      <c r="N549" s="95">
        <f t="shared" si="127"/>
        <v>0</v>
      </c>
      <c r="O549" s="95">
        <f t="shared" si="128"/>
        <v>0</v>
      </c>
      <c r="P549" s="95">
        <f t="shared" si="129"/>
        <v>0</v>
      </c>
      <c r="Q549" s="95"/>
      <c r="R549" s="95"/>
      <c r="S549" s="95"/>
      <c r="T549" s="95"/>
      <c r="U549" s="95">
        <f t="shared" si="130"/>
        <v>0</v>
      </c>
      <c r="V549" s="95">
        <f t="shared" si="131"/>
        <v>0</v>
      </c>
      <c r="W549" s="95">
        <f t="shared" si="132"/>
        <v>0</v>
      </c>
      <c r="X549" s="95">
        <f t="shared" si="133"/>
        <v>0</v>
      </c>
      <c r="Y549" s="95"/>
      <c r="Z549" s="95"/>
      <c r="AA549" s="95"/>
      <c r="AB549" s="95"/>
      <c r="AC549" s="95">
        <f t="shared" si="134"/>
        <v>0</v>
      </c>
      <c r="AD549" s="95">
        <f t="shared" si="135"/>
        <v>0</v>
      </c>
      <c r="AE549" s="38">
        <f t="shared" si="136"/>
        <v>0</v>
      </c>
      <c r="AF549" s="38">
        <f t="shared" si="137"/>
        <v>0</v>
      </c>
      <c r="AG549" s="38"/>
      <c r="AH549" s="38">
        <f t="shared" si="138"/>
        <v>0</v>
      </c>
      <c r="AI549" s="38">
        <f t="shared" si="139"/>
        <v>0</v>
      </c>
      <c r="AJ549" s="38">
        <f t="shared" si="140"/>
        <v>0</v>
      </c>
      <c r="AK549" s="38">
        <f t="shared" si="141"/>
        <v>0</v>
      </c>
      <c r="AL549" s="38">
        <f t="shared" si="142"/>
        <v>0</v>
      </c>
      <c r="AM549" s="38">
        <f t="shared" si="143"/>
        <v>0</v>
      </c>
      <c r="AN549" s="38"/>
    </row>
    <row r="550" spans="4:40" x14ac:dyDescent="0.3">
      <c r="D550" s="150"/>
      <c r="E550" s="146">
        <f t="shared" si="123"/>
        <v>0</v>
      </c>
      <c r="F550" s="96"/>
      <c r="G550" s="96"/>
      <c r="H550" s="96"/>
      <c r="I550" s="96"/>
      <c r="J550" s="96">
        <f>IF(D200=0,0,COUNTIF(New,D200&amp;""))</f>
        <v>0</v>
      </c>
      <c r="K550" s="95">
        <f t="shared" si="124"/>
        <v>0</v>
      </c>
      <c r="L550" s="150">
        <f t="shared" si="125"/>
        <v>0</v>
      </c>
      <c r="M550" s="95">
        <f t="shared" si="126"/>
        <v>0</v>
      </c>
      <c r="N550" s="95">
        <f t="shared" si="127"/>
        <v>0</v>
      </c>
      <c r="O550" s="95">
        <f t="shared" si="128"/>
        <v>0</v>
      </c>
      <c r="P550" s="95">
        <f t="shared" si="129"/>
        <v>0</v>
      </c>
      <c r="Q550" s="95"/>
      <c r="R550" s="95"/>
      <c r="S550" s="95"/>
      <c r="T550" s="95"/>
      <c r="U550" s="95">
        <f t="shared" si="130"/>
        <v>0</v>
      </c>
      <c r="V550" s="95">
        <f t="shared" si="131"/>
        <v>0</v>
      </c>
      <c r="W550" s="95">
        <f t="shared" si="132"/>
        <v>0</v>
      </c>
      <c r="X550" s="95">
        <f t="shared" si="133"/>
        <v>0</v>
      </c>
      <c r="Y550" s="95"/>
      <c r="Z550" s="95"/>
      <c r="AA550" s="95"/>
      <c r="AB550" s="95"/>
      <c r="AC550" s="95">
        <f t="shared" si="134"/>
        <v>0</v>
      </c>
      <c r="AD550" s="95">
        <f t="shared" si="135"/>
        <v>0</v>
      </c>
      <c r="AE550" s="38">
        <f t="shared" si="136"/>
        <v>0</v>
      </c>
      <c r="AF550" s="38">
        <f t="shared" si="137"/>
        <v>0</v>
      </c>
      <c r="AG550" s="38"/>
      <c r="AH550" s="38">
        <f t="shared" si="138"/>
        <v>0</v>
      </c>
      <c r="AI550" s="38">
        <f t="shared" si="139"/>
        <v>0</v>
      </c>
      <c r="AJ550" s="38">
        <f t="shared" si="140"/>
        <v>0</v>
      </c>
      <c r="AK550" s="38">
        <f t="shared" si="141"/>
        <v>0</v>
      </c>
      <c r="AL550" s="38">
        <f t="shared" si="142"/>
        <v>0</v>
      </c>
      <c r="AM550" s="38">
        <f t="shared" si="143"/>
        <v>0</v>
      </c>
      <c r="AN550" s="38"/>
    </row>
    <row r="551" spans="4:40" x14ac:dyDescent="0.3">
      <c r="D551" s="150"/>
      <c r="E551" s="146">
        <f t="shared" si="123"/>
        <v>0</v>
      </c>
      <c r="F551" s="96"/>
      <c r="G551" s="96"/>
      <c r="H551" s="96"/>
      <c r="I551" s="96"/>
      <c r="J551" s="96">
        <f>IF(D201=0,0,COUNTIF(D201:New,D201&amp;""))</f>
        <v>0</v>
      </c>
      <c r="K551" s="95">
        <f t="shared" si="124"/>
        <v>0</v>
      </c>
      <c r="L551" s="150">
        <f t="shared" si="125"/>
        <v>0</v>
      </c>
      <c r="M551" s="95">
        <f t="shared" si="126"/>
        <v>0</v>
      </c>
      <c r="N551" s="95">
        <f t="shared" si="127"/>
        <v>0</v>
      </c>
      <c r="O551" s="95">
        <f t="shared" si="128"/>
        <v>0</v>
      </c>
      <c r="P551" s="95">
        <f t="shared" si="129"/>
        <v>0</v>
      </c>
      <c r="Q551" s="95"/>
      <c r="R551" s="95"/>
      <c r="S551" s="95"/>
      <c r="T551" s="95"/>
      <c r="U551" s="95">
        <f t="shared" si="130"/>
        <v>0</v>
      </c>
      <c r="V551" s="95">
        <f t="shared" si="131"/>
        <v>0</v>
      </c>
      <c r="W551" s="95">
        <f t="shared" si="132"/>
        <v>0</v>
      </c>
      <c r="X551" s="95">
        <f t="shared" si="133"/>
        <v>0</v>
      </c>
      <c r="Y551" s="95"/>
      <c r="Z551" s="95"/>
      <c r="AA551" s="95"/>
      <c r="AB551" s="95"/>
      <c r="AC551" s="95">
        <f t="shared" si="134"/>
        <v>0</v>
      </c>
      <c r="AD551" s="95">
        <f t="shared" si="135"/>
        <v>0</v>
      </c>
      <c r="AE551" s="38">
        <f t="shared" si="136"/>
        <v>0</v>
      </c>
      <c r="AF551" s="38">
        <f t="shared" si="137"/>
        <v>0</v>
      </c>
      <c r="AG551" s="38"/>
      <c r="AH551" s="38">
        <f t="shared" si="138"/>
        <v>0</v>
      </c>
      <c r="AI551" s="38">
        <f t="shared" si="139"/>
        <v>0</v>
      </c>
      <c r="AJ551" s="38">
        <f t="shared" si="140"/>
        <v>0</v>
      </c>
      <c r="AK551" s="38">
        <f t="shared" si="141"/>
        <v>0</v>
      </c>
      <c r="AL551" s="38">
        <f t="shared" si="142"/>
        <v>0</v>
      </c>
      <c r="AM551" s="38">
        <f t="shared" si="143"/>
        <v>0</v>
      </c>
      <c r="AN551" s="38"/>
    </row>
    <row r="552" spans="4:40" x14ac:dyDescent="0.3">
      <c r="D552" s="150"/>
      <c r="E552" s="146">
        <f t="shared" si="123"/>
        <v>0</v>
      </c>
      <c r="F552" s="96"/>
      <c r="G552" s="96"/>
      <c r="H552" s="96"/>
      <c r="I552" s="96"/>
      <c r="J552" s="96">
        <f>IF(D202=0,0,COUNTIF(D202:New,D202&amp;""))</f>
        <v>0</v>
      </c>
      <c r="K552" s="95">
        <f t="shared" si="124"/>
        <v>0</v>
      </c>
      <c r="L552" s="150">
        <f t="shared" si="125"/>
        <v>0</v>
      </c>
      <c r="M552" s="95">
        <f t="shared" si="126"/>
        <v>0</v>
      </c>
      <c r="N552" s="95">
        <f t="shared" si="127"/>
        <v>0</v>
      </c>
      <c r="O552" s="95">
        <f t="shared" si="128"/>
        <v>0</v>
      </c>
      <c r="P552" s="95">
        <f t="shared" si="129"/>
        <v>0</v>
      </c>
      <c r="Q552" s="95"/>
      <c r="R552" s="95"/>
      <c r="S552" s="95"/>
      <c r="T552" s="95"/>
      <c r="U552" s="95">
        <f t="shared" si="130"/>
        <v>0</v>
      </c>
      <c r="V552" s="95">
        <f t="shared" si="131"/>
        <v>0</v>
      </c>
      <c r="W552" s="95">
        <f t="shared" si="132"/>
        <v>0</v>
      </c>
      <c r="X552" s="95">
        <f t="shared" si="133"/>
        <v>0</v>
      </c>
      <c r="Y552" s="95"/>
      <c r="Z552" s="95"/>
      <c r="AA552" s="95"/>
      <c r="AB552" s="95"/>
      <c r="AC552" s="95">
        <f t="shared" si="134"/>
        <v>0</v>
      </c>
      <c r="AD552" s="95">
        <f t="shared" si="135"/>
        <v>0</v>
      </c>
      <c r="AE552" s="38">
        <f t="shared" si="136"/>
        <v>0</v>
      </c>
      <c r="AF552" s="38">
        <f t="shared" si="137"/>
        <v>0</v>
      </c>
      <c r="AG552" s="38"/>
      <c r="AH552" s="38">
        <f t="shared" si="138"/>
        <v>0</v>
      </c>
      <c r="AI552" s="38">
        <f t="shared" si="139"/>
        <v>0</v>
      </c>
      <c r="AJ552" s="38">
        <f t="shared" si="140"/>
        <v>0</v>
      </c>
      <c r="AK552" s="38">
        <f t="shared" si="141"/>
        <v>0</v>
      </c>
      <c r="AL552" s="38">
        <f t="shared" si="142"/>
        <v>0</v>
      </c>
      <c r="AM552" s="38">
        <f t="shared" si="143"/>
        <v>0</v>
      </c>
      <c r="AN552" s="38"/>
    </row>
    <row r="553" spans="4:40" x14ac:dyDescent="0.3">
      <c r="D553" s="150"/>
      <c r="E553" s="146">
        <f t="shared" si="123"/>
        <v>0</v>
      </c>
      <c r="F553" s="96"/>
      <c r="G553" s="96"/>
      <c r="H553" s="96"/>
      <c r="I553" s="96"/>
      <c r="J553" s="96">
        <f>IF(D203=0,0,COUNTIF(New,D203&amp;""))</f>
        <v>0</v>
      </c>
      <c r="K553" s="95">
        <f t="shared" si="124"/>
        <v>0</v>
      </c>
      <c r="L553" s="150">
        <f t="shared" si="125"/>
        <v>0</v>
      </c>
      <c r="M553" s="95">
        <f t="shared" si="126"/>
        <v>0</v>
      </c>
      <c r="N553" s="95">
        <f t="shared" si="127"/>
        <v>0</v>
      </c>
      <c r="O553" s="95">
        <f t="shared" si="128"/>
        <v>0</v>
      </c>
      <c r="P553" s="95">
        <f t="shared" si="129"/>
        <v>0</v>
      </c>
      <c r="Q553" s="95"/>
      <c r="R553" s="95"/>
      <c r="S553" s="95"/>
      <c r="T553" s="95"/>
      <c r="U553" s="95">
        <f t="shared" si="130"/>
        <v>0</v>
      </c>
      <c r="V553" s="95">
        <f t="shared" si="131"/>
        <v>0</v>
      </c>
      <c r="W553" s="95">
        <f t="shared" si="132"/>
        <v>0</v>
      </c>
      <c r="X553" s="95">
        <f t="shared" si="133"/>
        <v>0</v>
      </c>
      <c r="Y553" s="95"/>
      <c r="Z553" s="95"/>
      <c r="AA553" s="95"/>
      <c r="AB553" s="95"/>
      <c r="AC553" s="95">
        <f t="shared" si="134"/>
        <v>0</v>
      </c>
      <c r="AD553" s="95">
        <f t="shared" si="135"/>
        <v>0</v>
      </c>
      <c r="AE553" s="38">
        <f t="shared" si="136"/>
        <v>0</v>
      </c>
      <c r="AF553" s="38">
        <f t="shared" si="137"/>
        <v>0</v>
      </c>
      <c r="AG553" s="38"/>
      <c r="AH553" s="38">
        <f t="shared" si="138"/>
        <v>0</v>
      </c>
      <c r="AI553" s="38">
        <f t="shared" si="139"/>
        <v>0</v>
      </c>
      <c r="AJ553" s="38">
        <f t="shared" si="140"/>
        <v>0</v>
      </c>
      <c r="AK553" s="38">
        <f t="shared" si="141"/>
        <v>0</v>
      </c>
      <c r="AL553" s="38">
        <f t="shared" si="142"/>
        <v>0</v>
      </c>
      <c r="AM553" s="38">
        <f t="shared" si="143"/>
        <v>0</v>
      </c>
      <c r="AN553" s="38"/>
    </row>
    <row r="554" spans="4:40" x14ac:dyDescent="0.3">
      <c r="D554" s="150"/>
      <c r="E554" s="146">
        <f t="shared" si="123"/>
        <v>0</v>
      </c>
      <c r="F554" s="96"/>
      <c r="G554" s="96"/>
      <c r="H554" s="96"/>
      <c r="I554" s="96"/>
      <c r="J554" s="96">
        <f>IF(D204=0,0,COUNTIF(D204:New,D204&amp;""))</f>
        <v>0</v>
      </c>
      <c r="K554" s="95">
        <f t="shared" si="124"/>
        <v>0</v>
      </c>
      <c r="L554" s="150">
        <f t="shared" si="125"/>
        <v>0</v>
      </c>
      <c r="M554" s="95">
        <f t="shared" si="126"/>
        <v>0</v>
      </c>
      <c r="N554" s="95">
        <f t="shared" si="127"/>
        <v>0</v>
      </c>
      <c r="O554" s="95">
        <f t="shared" si="128"/>
        <v>0</v>
      </c>
      <c r="P554" s="95">
        <f t="shared" si="129"/>
        <v>0</v>
      </c>
      <c r="Q554" s="95"/>
      <c r="R554" s="95"/>
      <c r="S554" s="95"/>
      <c r="T554" s="95"/>
      <c r="U554" s="95">
        <f t="shared" si="130"/>
        <v>0</v>
      </c>
      <c r="V554" s="95">
        <f t="shared" si="131"/>
        <v>0</v>
      </c>
      <c r="W554" s="95">
        <f t="shared" si="132"/>
        <v>0</v>
      </c>
      <c r="X554" s="95">
        <f t="shared" si="133"/>
        <v>0</v>
      </c>
      <c r="Y554" s="95"/>
      <c r="Z554" s="95"/>
      <c r="AA554" s="95"/>
      <c r="AB554" s="95"/>
      <c r="AC554" s="95">
        <f t="shared" si="134"/>
        <v>0</v>
      </c>
      <c r="AD554" s="95">
        <f t="shared" si="135"/>
        <v>0</v>
      </c>
      <c r="AE554" s="38">
        <f t="shared" si="136"/>
        <v>0</v>
      </c>
      <c r="AF554" s="38">
        <f t="shared" si="137"/>
        <v>0</v>
      </c>
      <c r="AG554" s="38"/>
      <c r="AH554" s="38">
        <f t="shared" si="138"/>
        <v>0</v>
      </c>
      <c r="AI554" s="38">
        <f t="shared" si="139"/>
        <v>0</v>
      </c>
      <c r="AJ554" s="38">
        <f t="shared" si="140"/>
        <v>0</v>
      </c>
      <c r="AK554" s="38">
        <f t="shared" si="141"/>
        <v>0</v>
      </c>
      <c r="AL554" s="38">
        <f t="shared" si="142"/>
        <v>0</v>
      </c>
      <c r="AM554" s="38">
        <f t="shared" si="143"/>
        <v>0</v>
      </c>
      <c r="AN554" s="38"/>
    </row>
    <row r="555" spans="4:40" x14ac:dyDescent="0.3">
      <c r="D555" s="150"/>
      <c r="E555" s="146">
        <f t="shared" si="123"/>
        <v>0</v>
      </c>
      <c r="F555" s="96"/>
      <c r="G555" s="96"/>
      <c r="H555" s="96"/>
      <c r="I555" s="96"/>
      <c r="J555" s="96">
        <f>IF(D205=0,0,COUNTIF(D205:New,D205&amp;""))</f>
        <v>0</v>
      </c>
      <c r="K555" s="95">
        <f t="shared" si="124"/>
        <v>0</v>
      </c>
      <c r="L555" s="150">
        <f t="shared" si="125"/>
        <v>0</v>
      </c>
      <c r="M555" s="95">
        <f t="shared" si="126"/>
        <v>0</v>
      </c>
      <c r="N555" s="95">
        <f t="shared" si="127"/>
        <v>0</v>
      </c>
      <c r="O555" s="95">
        <f t="shared" si="128"/>
        <v>0</v>
      </c>
      <c r="P555" s="95">
        <f t="shared" si="129"/>
        <v>0</v>
      </c>
      <c r="Q555" s="95"/>
      <c r="R555" s="95"/>
      <c r="S555" s="95"/>
      <c r="T555" s="95"/>
      <c r="U555" s="95">
        <f t="shared" si="130"/>
        <v>0</v>
      </c>
      <c r="V555" s="95">
        <f t="shared" si="131"/>
        <v>0</v>
      </c>
      <c r="W555" s="95">
        <f t="shared" si="132"/>
        <v>0</v>
      </c>
      <c r="X555" s="95">
        <f t="shared" si="133"/>
        <v>0</v>
      </c>
      <c r="Y555" s="95"/>
      <c r="Z555" s="95"/>
      <c r="AA555" s="95"/>
      <c r="AB555" s="95"/>
      <c r="AC555" s="95">
        <f t="shared" si="134"/>
        <v>0</v>
      </c>
      <c r="AD555" s="95">
        <f t="shared" si="135"/>
        <v>0</v>
      </c>
      <c r="AE555" s="38">
        <f t="shared" si="136"/>
        <v>0</v>
      </c>
      <c r="AF555" s="38">
        <f t="shared" si="137"/>
        <v>0</v>
      </c>
      <c r="AG555" s="38"/>
      <c r="AH555" s="38">
        <f t="shared" si="138"/>
        <v>0</v>
      </c>
      <c r="AI555" s="38">
        <f t="shared" si="139"/>
        <v>0</v>
      </c>
      <c r="AJ555" s="38">
        <f t="shared" si="140"/>
        <v>0</v>
      </c>
      <c r="AK555" s="38">
        <f t="shared" si="141"/>
        <v>0</v>
      </c>
      <c r="AL555" s="38">
        <f t="shared" si="142"/>
        <v>0</v>
      </c>
      <c r="AM555" s="38">
        <f t="shared" si="143"/>
        <v>0</v>
      </c>
      <c r="AN555" s="38"/>
    </row>
    <row r="556" spans="4:40" x14ac:dyDescent="0.3">
      <c r="D556" s="150"/>
      <c r="E556" s="146">
        <f t="shared" si="123"/>
        <v>0</v>
      </c>
      <c r="F556" s="96"/>
      <c r="G556" s="96"/>
      <c r="H556" s="96"/>
      <c r="I556" s="96"/>
      <c r="J556" s="96">
        <f>IF(D206=0,0,COUNTIF(New,D206&amp;""))</f>
        <v>0</v>
      </c>
      <c r="K556" s="95">
        <f t="shared" si="124"/>
        <v>0</v>
      </c>
      <c r="L556" s="150">
        <f t="shared" si="125"/>
        <v>0</v>
      </c>
      <c r="M556" s="95">
        <f t="shared" si="126"/>
        <v>0</v>
      </c>
      <c r="N556" s="95">
        <f t="shared" si="127"/>
        <v>0</v>
      </c>
      <c r="O556" s="95">
        <f t="shared" si="128"/>
        <v>0</v>
      </c>
      <c r="P556" s="95">
        <f t="shared" si="129"/>
        <v>0</v>
      </c>
      <c r="Q556" s="95"/>
      <c r="R556" s="95"/>
      <c r="S556" s="95"/>
      <c r="T556" s="95"/>
      <c r="U556" s="95">
        <f t="shared" si="130"/>
        <v>0</v>
      </c>
      <c r="V556" s="95">
        <f t="shared" si="131"/>
        <v>0</v>
      </c>
      <c r="W556" s="95">
        <f t="shared" si="132"/>
        <v>0</v>
      </c>
      <c r="X556" s="95">
        <f t="shared" si="133"/>
        <v>0</v>
      </c>
      <c r="Y556" s="95"/>
      <c r="Z556" s="95"/>
      <c r="AA556" s="95"/>
      <c r="AB556" s="95"/>
      <c r="AC556" s="95">
        <f t="shared" si="134"/>
        <v>0</v>
      </c>
      <c r="AD556" s="95">
        <f t="shared" si="135"/>
        <v>0</v>
      </c>
      <c r="AE556" s="38">
        <f t="shared" si="136"/>
        <v>0</v>
      </c>
      <c r="AF556" s="38">
        <f t="shared" si="137"/>
        <v>0</v>
      </c>
      <c r="AG556" s="38"/>
      <c r="AH556" s="38">
        <f t="shared" si="138"/>
        <v>0</v>
      </c>
      <c r="AI556" s="38">
        <f t="shared" si="139"/>
        <v>0</v>
      </c>
      <c r="AJ556" s="38">
        <f t="shared" si="140"/>
        <v>0</v>
      </c>
      <c r="AK556" s="38">
        <f t="shared" si="141"/>
        <v>0</v>
      </c>
      <c r="AL556" s="38">
        <f t="shared" si="142"/>
        <v>0</v>
      </c>
      <c r="AM556" s="38">
        <f t="shared" si="143"/>
        <v>0</v>
      </c>
      <c r="AN556" s="38"/>
    </row>
    <row r="557" spans="4:40" x14ac:dyDescent="0.3">
      <c r="D557" s="150"/>
      <c r="E557" s="146">
        <f t="shared" si="123"/>
        <v>0</v>
      </c>
      <c r="F557" s="96"/>
      <c r="G557" s="96"/>
      <c r="H557" s="96"/>
      <c r="I557" s="96"/>
      <c r="J557" s="96">
        <f>IF(D207=0,0,COUNTIF(D207:New,D207&amp;""))</f>
        <v>0</v>
      </c>
      <c r="K557" s="95">
        <f t="shared" si="124"/>
        <v>0</v>
      </c>
      <c r="L557" s="150">
        <f t="shared" si="125"/>
        <v>0</v>
      </c>
      <c r="M557" s="95">
        <f t="shared" si="126"/>
        <v>0</v>
      </c>
      <c r="N557" s="95">
        <f t="shared" si="127"/>
        <v>0</v>
      </c>
      <c r="O557" s="95">
        <f t="shared" si="128"/>
        <v>0</v>
      </c>
      <c r="P557" s="95">
        <f t="shared" si="129"/>
        <v>0</v>
      </c>
      <c r="Q557" s="95"/>
      <c r="R557" s="95"/>
      <c r="S557" s="95"/>
      <c r="T557" s="95"/>
      <c r="U557" s="95">
        <f t="shared" si="130"/>
        <v>0</v>
      </c>
      <c r="V557" s="95">
        <f t="shared" si="131"/>
        <v>0</v>
      </c>
      <c r="W557" s="95">
        <f t="shared" si="132"/>
        <v>0</v>
      </c>
      <c r="X557" s="95">
        <f t="shared" si="133"/>
        <v>0</v>
      </c>
      <c r="Y557" s="95"/>
      <c r="Z557" s="95"/>
      <c r="AA557" s="95"/>
      <c r="AB557" s="95"/>
      <c r="AC557" s="95">
        <f t="shared" si="134"/>
        <v>0</v>
      </c>
      <c r="AD557" s="95">
        <f t="shared" si="135"/>
        <v>0</v>
      </c>
      <c r="AE557" s="38">
        <f t="shared" si="136"/>
        <v>0</v>
      </c>
      <c r="AF557" s="38">
        <f t="shared" si="137"/>
        <v>0</v>
      </c>
      <c r="AG557" s="38"/>
      <c r="AH557" s="38">
        <f t="shared" si="138"/>
        <v>0</v>
      </c>
      <c r="AI557" s="38">
        <f t="shared" si="139"/>
        <v>0</v>
      </c>
      <c r="AJ557" s="38">
        <f t="shared" si="140"/>
        <v>0</v>
      </c>
      <c r="AK557" s="38">
        <f t="shared" si="141"/>
        <v>0</v>
      </c>
      <c r="AL557" s="38">
        <f t="shared" si="142"/>
        <v>0</v>
      </c>
      <c r="AM557" s="38">
        <f t="shared" si="143"/>
        <v>0</v>
      </c>
      <c r="AN557" s="38"/>
    </row>
    <row r="558" spans="4:40" x14ac:dyDescent="0.3">
      <c r="D558" s="150"/>
      <c r="E558" s="146">
        <f t="shared" si="123"/>
        <v>0</v>
      </c>
      <c r="F558" s="96"/>
      <c r="G558" s="96"/>
      <c r="H558" s="96"/>
      <c r="I558" s="96"/>
      <c r="J558" s="96">
        <f>IF(D208=0,0,COUNTIF(D208:New,D208&amp;""))</f>
        <v>0</v>
      </c>
      <c r="K558" s="95">
        <f t="shared" si="124"/>
        <v>0</v>
      </c>
      <c r="L558" s="150">
        <f t="shared" si="125"/>
        <v>0</v>
      </c>
      <c r="M558" s="95">
        <f t="shared" si="126"/>
        <v>0</v>
      </c>
      <c r="N558" s="95">
        <f t="shared" si="127"/>
        <v>0</v>
      </c>
      <c r="O558" s="95">
        <f t="shared" si="128"/>
        <v>0</v>
      </c>
      <c r="P558" s="95">
        <f t="shared" si="129"/>
        <v>0</v>
      </c>
      <c r="Q558" s="95"/>
      <c r="R558" s="95"/>
      <c r="S558" s="95"/>
      <c r="T558" s="95"/>
      <c r="U558" s="95">
        <f t="shared" si="130"/>
        <v>0</v>
      </c>
      <c r="V558" s="95">
        <f t="shared" si="131"/>
        <v>0</v>
      </c>
      <c r="W558" s="95">
        <f t="shared" si="132"/>
        <v>0</v>
      </c>
      <c r="X558" s="95">
        <f t="shared" si="133"/>
        <v>0</v>
      </c>
      <c r="Y558" s="95"/>
      <c r="Z558" s="95"/>
      <c r="AA558" s="95"/>
      <c r="AB558" s="95"/>
      <c r="AC558" s="95">
        <f t="shared" si="134"/>
        <v>0</v>
      </c>
      <c r="AD558" s="95">
        <f t="shared" si="135"/>
        <v>0</v>
      </c>
      <c r="AE558" s="38">
        <f t="shared" si="136"/>
        <v>0</v>
      </c>
      <c r="AF558" s="38">
        <f t="shared" si="137"/>
        <v>0</v>
      </c>
      <c r="AG558" s="38"/>
      <c r="AH558" s="38">
        <f t="shared" si="138"/>
        <v>0</v>
      </c>
      <c r="AI558" s="38">
        <f t="shared" si="139"/>
        <v>0</v>
      </c>
      <c r="AJ558" s="38">
        <f t="shared" si="140"/>
        <v>0</v>
      </c>
      <c r="AK558" s="38">
        <f t="shared" si="141"/>
        <v>0</v>
      </c>
      <c r="AL558" s="38">
        <f t="shared" si="142"/>
        <v>0</v>
      </c>
      <c r="AM558" s="38">
        <f t="shared" si="143"/>
        <v>0</v>
      </c>
      <c r="AN558" s="38"/>
    </row>
    <row r="559" spans="4:40" x14ac:dyDescent="0.3">
      <c r="D559" s="150"/>
      <c r="E559" s="146">
        <f t="shared" si="123"/>
        <v>0</v>
      </c>
      <c r="F559" s="96"/>
      <c r="G559" s="96"/>
      <c r="H559" s="96"/>
      <c r="I559" s="96"/>
      <c r="J559" s="96">
        <f>IF(D209=0,0,COUNTIF(New,D209&amp;""))</f>
        <v>0</v>
      </c>
      <c r="K559" s="95">
        <f t="shared" si="124"/>
        <v>0</v>
      </c>
      <c r="L559" s="150">
        <f t="shared" si="125"/>
        <v>0</v>
      </c>
      <c r="M559" s="95">
        <f t="shared" si="126"/>
        <v>0</v>
      </c>
      <c r="N559" s="95">
        <f t="shared" si="127"/>
        <v>0</v>
      </c>
      <c r="O559" s="95">
        <f t="shared" si="128"/>
        <v>0</v>
      </c>
      <c r="P559" s="95">
        <f t="shared" si="129"/>
        <v>0</v>
      </c>
      <c r="Q559" s="95"/>
      <c r="R559" s="95"/>
      <c r="S559" s="95"/>
      <c r="T559" s="95"/>
      <c r="U559" s="95">
        <f t="shared" si="130"/>
        <v>0</v>
      </c>
      <c r="V559" s="95">
        <f t="shared" si="131"/>
        <v>0</v>
      </c>
      <c r="W559" s="95">
        <f t="shared" si="132"/>
        <v>0</v>
      </c>
      <c r="X559" s="95">
        <f t="shared" si="133"/>
        <v>0</v>
      </c>
      <c r="Y559" s="95"/>
      <c r="Z559" s="95"/>
      <c r="AA559" s="95"/>
      <c r="AB559" s="95"/>
      <c r="AC559" s="95">
        <f t="shared" si="134"/>
        <v>0</v>
      </c>
      <c r="AD559" s="95">
        <f t="shared" si="135"/>
        <v>0</v>
      </c>
      <c r="AE559" s="38">
        <f t="shared" si="136"/>
        <v>0</v>
      </c>
      <c r="AF559" s="38">
        <f t="shared" si="137"/>
        <v>0</v>
      </c>
      <c r="AG559" s="38"/>
      <c r="AH559" s="38">
        <f t="shared" si="138"/>
        <v>0</v>
      </c>
      <c r="AI559" s="38">
        <f t="shared" si="139"/>
        <v>0</v>
      </c>
      <c r="AJ559" s="38">
        <f t="shared" si="140"/>
        <v>0</v>
      </c>
      <c r="AK559" s="38">
        <f t="shared" si="141"/>
        <v>0</v>
      </c>
      <c r="AL559" s="38">
        <f t="shared" si="142"/>
        <v>0</v>
      </c>
      <c r="AM559" s="38">
        <f t="shared" si="143"/>
        <v>0</v>
      </c>
      <c r="AN559" s="38"/>
    </row>
    <row r="560" spans="4:40" x14ac:dyDescent="0.3">
      <c r="D560" s="150"/>
      <c r="E560" s="146">
        <f t="shared" si="123"/>
        <v>0</v>
      </c>
      <c r="F560" s="96"/>
      <c r="G560" s="96"/>
      <c r="H560" s="96"/>
      <c r="I560" s="96"/>
      <c r="J560" s="96">
        <f>IF(D210=0,0,COUNTIF(D210:New,D210&amp;""))</f>
        <v>0</v>
      </c>
      <c r="K560" s="95">
        <f t="shared" si="124"/>
        <v>0</v>
      </c>
      <c r="L560" s="150">
        <f t="shared" si="125"/>
        <v>0</v>
      </c>
      <c r="M560" s="95">
        <f t="shared" si="126"/>
        <v>0</v>
      </c>
      <c r="N560" s="95">
        <f t="shared" si="127"/>
        <v>0</v>
      </c>
      <c r="O560" s="95">
        <f t="shared" si="128"/>
        <v>0</v>
      </c>
      <c r="P560" s="95">
        <f t="shared" si="129"/>
        <v>0</v>
      </c>
      <c r="Q560" s="95"/>
      <c r="R560" s="95"/>
      <c r="S560" s="95"/>
      <c r="T560" s="95"/>
      <c r="U560" s="95">
        <f t="shared" si="130"/>
        <v>0</v>
      </c>
      <c r="V560" s="95">
        <f t="shared" si="131"/>
        <v>0</v>
      </c>
      <c r="W560" s="95">
        <f t="shared" si="132"/>
        <v>0</v>
      </c>
      <c r="X560" s="95">
        <f t="shared" si="133"/>
        <v>0</v>
      </c>
      <c r="Y560" s="95"/>
      <c r="Z560" s="95"/>
      <c r="AA560" s="95"/>
      <c r="AB560" s="95"/>
      <c r="AC560" s="95">
        <f t="shared" si="134"/>
        <v>0</v>
      </c>
      <c r="AD560" s="95">
        <f t="shared" si="135"/>
        <v>0</v>
      </c>
      <c r="AE560" s="38">
        <f t="shared" si="136"/>
        <v>0</v>
      </c>
      <c r="AF560" s="38">
        <f t="shared" si="137"/>
        <v>0</v>
      </c>
      <c r="AG560" s="38"/>
      <c r="AH560" s="38">
        <f t="shared" si="138"/>
        <v>0</v>
      </c>
      <c r="AI560" s="38">
        <f t="shared" si="139"/>
        <v>0</v>
      </c>
      <c r="AJ560" s="38">
        <f t="shared" si="140"/>
        <v>0</v>
      </c>
      <c r="AK560" s="38">
        <f t="shared" si="141"/>
        <v>0</v>
      </c>
      <c r="AL560" s="38">
        <f t="shared" si="142"/>
        <v>0</v>
      </c>
      <c r="AM560" s="38">
        <f t="shared" si="143"/>
        <v>0</v>
      </c>
      <c r="AN560" s="38"/>
    </row>
    <row r="561" spans="4:40" x14ac:dyDescent="0.3">
      <c r="D561" s="150"/>
      <c r="E561" s="146">
        <f t="shared" si="123"/>
        <v>0</v>
      </c>
      <c r="F561" s="96"/>
      <c r="G561" s="96"/>
      <c r="H561" s="96"/>
      <c r="I561" s="96"/>
      <c r="J561" s="96">
        <f>IF(D211=0,0,COUNTIF(D211:New,D211&amp;""))</f>
        <v>0</v>
      </c>
      <c r="K561" s="95">
        <f t="shared" si="124"/>
        <v>0</v>
      </c>
      <c r="L561" s="150">
        <f t="shared" si="125"/>
        <v>0</v>
      </c>
      <c r="M561" s="95">
        <f t="shared" si="126"/>
        <v>0</v>
      </c>
      <c r="N561" s="95">
        <f t="shared" si="127"/>
        <v>0</v>
      </c>
      <c r="O561" s="95">
        <f t="shared" si="128"/>
        <v>0</v>
      </c>
      <c r="P561" s="95">
        <f t="shared" si="129"/>
        <v>0</v>
      </c>
      <c r="Q561" s="95"/>
      <c r="R561" s="95"/>
      <c r="S561" s="95"/>
      <c r="T561" s="95"/>
      <c r="U561" s="95">
        <f t="shared" si="130"/>
        <v>0</v>
      </c>
      <c r="V561" s="95">
        <f t="shared" si="131"/>
        <v>0</v>
      </c>
      <c r="W561" s="95">
        <f t="shared" si="132"/>
        <v>0</v>
      </c>
      <c r="X561" s="95">
        <f t="shared" si="133"/>
        <v>0</v>
      </c>
      <c r="Y561" s="95"/>
      <c r="Z561" s="95"/>
      <c r="AA561" s="95"/>
      <c r="AB561" s="95"/>
      <c r="AC561" s="95">
        <f t="shared" si="134"/>
        <v>0</v>
      </c>
      <c r="AD561" s="95">
        <f t="shared" si="135"/>
        <v>0</v>
      </c>
      <c r="AE561" s="38">
        <f t="shared" si="136"/>
        <v>0</v>
      </c>
      <c r="AF561" s="38">
        <f t="shared" si="137"/>
        <v>0</v>
      </c>
      <c r="AG561" s="38"/>
      <c r="AH561" s="38">
        <f t="shared" si="138"/>
        <v>0</v>
      </c>
      <c r="AI561" s="38">
        <f t="shared" si="139"/>
        <v>0</v>
      </c>
      <c r="AJ561" s="38">
        <f t="shared" si="140"/>
        <v>0</v>
      </c>
      <c r="AK561" s="38">
        <f t="shared" si="141"/>
        <v>0</v>
      </c>
      <c r="AL561" s="38">
        <f t="shared" si="142"/>
        <v>0</v>
      </c>
      <c r="AM561" s="38">
        <f t="shared" si="143"/>
        <v>0</v>
      </c>
      <c r="AN561" s="38"/>
    </row>
    <row r="562" spans="4:40" x14ac:dyDescent="0.3">
      <c r="D562" s="150"/>
      <c r="E562" s="146">
        <f t="shared" si="123"/>
        <v>0</v>
      </c>
      <c r="F562" s="96"/>
      <c r="G562" s="96"/>
      <c r="H562" s="96"/>
      <c r="I562" s="96"/>
      <c r="J562" s="96">
        <f>IF(D212=0,0,COUNTIF(New,D212&amp;""))</f>
        <v>0</v>
      </c>
      <c r="K562" s="95">
        <f t="shared" si="124"/>
        <v>0</v>
      </c>
      <c r="L562" s="150">
        <f t="shared" si="125"/>
        <v>0</v>
      </c>
      <c r="M562" s="95">
        <f t="shared" si="126"/>
        <v>0</v>
      </c>
      <c r="N562" s="95">
        <f t="shared" si="127"/>
        <v>0</v>
      </c>
      <c r="O562" s="95">
        <f t="shared" si="128"/>
        <v>0</v>
      </c>
      <c r="P562" s="95">
        <f t="shared" si="129"/>
        <v>0</v>
      </c>
      <c r="Q562" s="95"/>
      <c r="R562" s="95"/>
      <c r="S562" s="95"/>
      <c r="T562" s="95"/>
      <c r="U562" s="95">
        <f t="shared" si="130"/>
        <v>0</v>
      </c>
      <c r="V562" s="95">
        <f t="shared" si="131"/>
        <v>0</v>
      </c>
      <c r="W562" s="95">
        <f t="shared" si="132"/>
        <v>0</v>
      </c>
      <c r="X562" s="95">
        <f t="shared" si="133"/>
        <v>0</v>
      </c>
      <c r="Y562" s="95"/>
      <c r="Z562" s="95"/>
      <c r="AA562" s="95"/>
      <c r="AB562" s="95"/>
      <c r="AC562" s="95">
        <f t="shared" si="134"/>
        <v>0</v>
      </c>
      <c r="AD562" s="95">
        <f t="shared" si="135"/>
        <v>0</v>
      </c>
      <c r="AE562" s="38">
        <f t="shared" si="136"/>
        <v>0</v>
      </c>
      <c r="AF562" s="38">
        <f t="shared" si="137"/>
        <v>0</v>
      </c>
      <c r="AG562" s="38"/>
      <c r="AH562" s="38">
        <f t="shared" si="138"/>
        <v>0</v>
      </c>
      <c r="AI562" s="38">
        <f t="shared" si="139"/>
        <v>0</v>
      </c>
      <c r="AJ562" s="38">
        <f t="shared" si="140"/>
        <v>0</v>
      </c>
      <c r="AK562" s="38">
        <f t="shared" si="141"/>
        <v>0</v>
      </c>
      <c r="AL562" s="38">
        <f t="shared" si="142"/>
        <v>0</v>
      </c>
      <c r="AM562" s="38">
        <f t="shared" si="143"/>
        <v>0</v>
      </c>
      <c r="AN562" s="38"/>
    </row>
    <row r="563" spans="4:40" x14ac:dyDescent="0.3">
      <c r="D563" s="150"/>
      <c r="E563" s="146">
        <f t="shared" si="123"/>
        <v>0</v>
      </c>
      <c r="F563" s="96"/>
      <c r="G563" s="96"/>
      <c r="H563" s="96"/>
      <c r="I563" s="96"/>
      <c r="J563" s="96">
        <f>IF(D213=0,0,COUNTIF(D213:New,D213&amp;""))</f>
        <v>0</v>
      </c>
      <c r="K563" s="95">
        <f t="shared" si="124"/>
        <v>0</v>
      </c>
      <c r="L563" s="150">
        <f t="shared" si="125"/>
        <v>0</v>
      </c>
      <c r="M563" s="95">
        <f t="shared" si="126"/>
        <v>0</v>
      </c>
      <c r="N563" s="95">
        <f t="shared" si="127"/>
        <v>0</v>
      </c>
      <c r="O563" s="95">
        <f t="shared" si="128"/>
        <v>0</v>
      </c>
      <c r="P563" s="95">
        <f t="shared" si="129"/>
        <v>0</v>
      </c>
      <c r="Q563" s="95"/>
      <c r="R563" s="95"/>
      <c r="S563" s="95"/>
      <c r="T563" s="95"/>
      <c r="U563" s="95">
        <f t="shared" si="130"/>
        <v>0</v>
      </c>
      <c r="V563" s="95">
        <f t="shared" si="131"/>
        <v>0</v>
      </c>
      <c r="W563" s="95">
        <f t="shared" si="132"/>
        <v>0</v>
      </c>
      <c r="X563" s="95">
        <f t="shared" si="133"/>
        <v>0</v>
      </c>
      <c r="Y563" s="95"/>
      <c r="Z563" s="95"/>
      <c r="AA563" s="95"/>
      <c r="AB563" s="95"/>
      <c r="AC563" s="95">
        <f t="shared" si="134"/>
        <v>0</v>
      </c>
      <c r="AD563" s="95">
        <f t="shared" si="135"/>
        <v>0</v>
      </c>
      <c r="AE563" s="38">
        <f t="shared" si="136"/>
        <v>0</v>
      </c>
      <c r="AF563" s="38">
        <f t="shared" si="137"/>
        <v>0</v>
      </c>
      <c r="AG563" s="38"/>
      <c r="AH563" s="38">
        <f t="shared" si="138"/>
        <v>0</v>
      </c>
      <c r="AI563" s="38">
        <f t="shared" si="139"/>
        <v>0</v>
      </c>
      <c r="AJ563" s="38">
        <f t="shared" si="140"/>
        <v>0</v>
      </c>
      <c r="AK563" s="38">
        <f t="shared" si="141"/>
        <v>0</v>
      </c>
      <c r="AL563" s="38">
        <f t="shared" si="142"/>
        <v>0</v>
      </c>
      <c r="AM563" s="38">
        <f t="shared" si="143"/>
        <v>0</v>
      </c>
      <c r="AN563" s="38"/>
    </row>
    <row r="564" spans="4:40" x14ac:dyDescent="0.3">
      <c r="D564" s="150"/>
      <c r="E564" s="146">
        <f t="shared" si="123"/>
        <v>0</v>
      </c>
      <c r="F564" s="96"/>
      <c r="G564" s="96"/>
      <c r="H564" s="96"/>
      <c r="I564" s="96"/>
      <c r="J564" s="96">
        <f>IF(D214=0,0,COUNTIF(D214:New,D214&amp;""))</f>
        <v>0</v>
      </c>
      <c r="K564" s="95">
        <f t="shared" si="124"/>
        <v>0</v>
      </c>
      <c r="L564" s="150">
        <f t="shared" si="125"/>
        <v>0</v>
      </c>
      <c r="M564" s="95">
        <f t="shared" si="126"/>
        <v>0</v>
      </c>
      <c r="N564" s="95">
        <f t="shared" si="127"/>
        <v>0</v>
      </c>
      <c r="O564" s="95">
        <f t="shared" si="128"/>
        <v>0</v>
      </c>
      <c r="P564" s="95">
        <f t="shared" si="129"/>
        <v>0</v>
      </c>
      <c r="Q564" s="95"/>
      <c r="R564" s="95"/>
      <c r="S564" s="95"/>
      <c r="T564" s="95"/>
      <c r="U564" s="95">
        <f t="shared" si="130"/>
        <v>0</v>
      </c>
      <c r="V564" s="95">
        <f t="shared" si="131"/>
        <v>0</v>
      </c>
      <c r="W564" s="95">
        <f t="shared" si="132"/>
        <v>0</v>
      </c>
      <c r="X564" s="95">
        <f t="shared" si="133"/>
        <v>0</v>
      </c>
      <c r="Y564" s="95"/>
      <c r="Z564" s="95"/>
      <c r="AA564" s="95"/>
      <c r="AB564" s="95"/>
      <c r="AC564" s="95">
        <f t="shared" si="134"/>
        <v>0</v>
      </c>
      <c r="AD564" s="95">
        <f t="shared" si="135"/>
        <v>0</v>
      </c>
      <c r="AE564" s="38">
        <f t="shared" si="136"/>
        <v>0</v>
      </c>
      <c r="AF564" s="38">
        <f t="shared" si="137"/>
        <v>0</v>
      </c>
      <c r="AG564" s="38"/>
      <c r="AH564" s="38">
        <f t="shared" si="138"/>
        <v>0</v>
      </c>
      <c r="AI564" s="38">
        <f t="shared" si="139"/>
        <v>0</v>
      </c>
      <c r="AJ564" s="38">
        <f t="shared" si="140"/>
        <v>0</v>
      </c>
      <c r="AK564" s="38">
        <f t="shared" si="141"/>
        <v>0</v>
      </c>
      <c r="AL564" s="38">
        <f t="shared" si="142"/>
        <v>0</v>
      </c>
      <c r="AM564" s="38">
        <f t="shared" si="143"/>
        <v>0</v>
      </c>
      <c r="AN564" s="38"/>
    </row>
    <row r="565" spans="4:40" x14ac:dyDescent="0.3">
      <c r="D565" s="150"/>
      <c r="E565" s="146">
        <f t="shared" ref="E565:E628" si="144">IF(E215="New",1,0)</f>
        <v>0</v>
      </c>
      <c r="F565" s="96"/>
      <c r="G565" s="96"/>
      <c r="H565" s="96"/>
      <c r="I565" s="96"/>
      <c r="J565" s="96">
        <f>IF(D215=0,0,COUNTIF(New,D215&amp;""))</f>
        <v>0</v>
      </c>
      <c r="K565" s="95">
        <f t="shared" ref="K565:K628" si="145">IF(AND(E565=1, J565=1),1,0)</f>
        <v>0</v>
      </c>
      <c r="L565" s="150">
        <f t="shared" ref="L565:L628" si="146">IF(AND(E565=1, J565=2),1,0)</f>
        <v>0</v>
      </c>
      <c r="M565" s="95">
        <f t="shared" ref="M565:M628" si="147">IF(AND(E565=1, J565=3),1,0)</f>
        <v>0</v>
      </c>
      <c r="N565" s="95">
        <f t="shared" ref="N565:N628" si="148">IF(AND(E565=1, J565=4),1,0)</f>
        <v>0</v>
      </c>
      <c r="O565" s="95">
        <f t="shared" ref="O565:O628" si="149">IF(AND(E565=1, J565=5),1,0)</f>
        <v>0</v>
      </c>
      <c r="P565" s="95">
        <f t="shared" ref="P565:P628" si="150">IF(AND(E565=1, J565=6),1,0)</f>
        <v>0</v>
      </c>
      <c r="Q565" s="95"/>
      <c r="R565" s="95"/>
      <c r="S565" s="95"/>
      <c r="T565" s="95"/>
      <c r="U565" s="95">
        <f t="shared" ref="U565:U628" si="151">IF(AND(E565=1, J565=7),1,0)</f>
        <v>0</v>
      </c>
      <c r="V565" s="95">
        <f t="shared" ref="V565:V628" si="152">IF(AND(E565=1, J565=8),1,0)</f>
        <v>0</v>
      </c>
      <c r="W565" s="95">
        <f t="shared" ref="W565:W628" si="153">IF(AND(E565=1, J565=9),1,0)</f>
        <v>0</v>
      </c>
      <c r="X565" s="95">
        <f t="shared" ref="X565:X628" si="154">IF(AND(E565=1, J565=10),1,0)</f>
        <v>0</v>
      </c>
      <c r="Y565" s="95"/>
      <c r="Z565" s="95"/>
      <c r="AA565" s="95"/>
      <c r="AB565" s="95"/>
      <c r="AC565" s="95">
        <f t="shared" ref="AC565:AC628" si="155">IF(AND(E565=1, J565=11),1,0)</f>
        <v>0</v>
      </c>
      <c r="AD565" s="95">
        <f t="shared" ref="AD565:AD628" si="156">IF(AND(E565=1, J565=12),1,0)</f>
        <v>0</v>
      </c>
      <c r="AE565" s="38">
        <f t="shared" ref="AE565:AE628" si="157">IF(AND(E565=1, J565=13),1,0)</f>
        <v>0</v>
      </c>
      <c r="AF565" s="38">
        <f t="shared" ref="AF565:AF628" si="158">IF(AND(E565=1, J565=14),1,0)</f>
        <v>0</v>
      </c>
      <c r="AG565" s="38"/>
      <c r="AH565" s="38">
        <f t="shared" ref="AH565:AH628" si="159">IF(AND(E565=1, J565=15),1,0)</f>
        <v>0</v>
      </c>
      <c r="AI565" s="38">
        <f t="shared" ref="AI565:AI628" si="160">IF(AND(E565=1, J565=16),1,0)</f>
        <v>0</v>
      </c>
      <c r="AJ565" s="38">
        <f t="shared" ref="AJ565:AJ628" si="161">IF(AND(E565=1, J565=17),1,0)</f>
        <v>0</v>
      </c>
      <c r="AK565" s="38">
        <f t="shared" ref="AK565:AK628" si="162">IF(AND(E565=1, J565=18),1,0)</f>
        <v>0</v>
      </c>
      <c r="AL565" s="38">
        <f t="shared" ref="AL565:AL628" si="163">IF(AND(E565=1, J565=19),1,0)</f>
        <v>0</v>
      </c>
      <c r="AM565" s="38">
        <f t="shared" ref="AM565:AM628" si="164">IF(AND(E565=1, J565=20),1,0)</f>
        <v>0</v>
      </c>
      <c r="AN565" s="38"/>
    </row>
    <row r="566" spans="4:40" x14ac:dyDescent="0.3">
      <c r="D566" s="150"/>
      <c r="E566" s="146">
        <f t="shared" si="144"/>
        <v>0</v>
      </c>
      <c r="F566" s="96"/>
      <c r="G566" s="96"/>
      <c r="H566" s="96"/>
      <c r="I566" s="96"/>
      <c r="J566" s="96">
        <f>IF(D216=0,0,COUNTIF(D216:New,D216&amp;""))</f>
        <v>0</v>
      </c>
      <c r="K566" s="95">
        <f t="shared" si="145"/>
        <v>0</v>
      </c>
      <c r="L566" s="150">
        <f t="shared" si="146"/>
        <v>0</v>
      </c>
      <c r="M566" s="95">
        <f t="shared" si="147"/>
        <v>0</v>
      </c>
      <c r="N566" s="95">
        <f t="shared" si="148"/>
        <v>0</v>
      </c>
      <c r="O566" s="95">
        <f t="shared" si="149"/>
        <v>0</v>
      </c>
      <c r="P566" s="95">
        <f t="shared" si="150"/>
        <v>0</v>
      </c>
      <c r="Q566" s="95"/>
      <c r="R566" s="95"/>
      <c r="S566" s="95"/>
      <c r="T566" s="95"/>
      <c r="U566" s="95">
        <f t="shared" si="151"/>
        <v>0</v>
      </c>
      <c r="V566" s="95">
        <f t="shared" si="152"/>
        <v>0</v>
      </c>
      <c r="W566" s="95">
        <f t="shared" si="153"/>
        <v>0</v>
      </c>
      <c r="X566" s="95">
        <f t="shared" si="154"/>
        <v>0</v>
      </c>
      <c r="Y566" s="95"/>
      <c r="Z566" s="95"/>
      <c r="AA566" s="95"/>
      <c r="AB566" s="95"/>
      <c r="AC566" s="95">
        <f t="shared" si="155"/>
        <v>0</v>
      </c>
      <c r="AD566" s="95">
        <f t="shared" si="156"/>
        <v>0</v>
      </c>
      <c r="AE566" s="38">
        <f t="shared" si="157"/>
        <v>0</v>
      </c>
      <c r="AF566" s="38">
        <f t="shared" si="158"/>
        <v>0</v>
      </c>
      <c r="AG566" s="38"/>
      <c r="AH566" s="38">
        <f t="shared" si="159"/>
        <v>0</v>
      </c>
      <c r="AI566" s="38">
        <f t="shared" si="160"/>
        <v>0</v>
      </c>
      <c r="AJ566" s="38">
        <f t="shared" si="161"/>
        <v>0</v>
      </c>
      <c r="AK566" s="38">
        <f t="shared" si="162"/>
        <v>0</v>
      </c>
      <c r="AL566" s="38">
        <f t="shared" si="163"/>
        <v>0</v>
      </c>
      <c r="AM566" s="38">
        <f t="shared" si="164"/>
        <v>0</v>
      </c>
      <c r="AN566" s="38"/>
    </row>
    <row r="567" spans="4:40" x14ac:dyDescent="0.3">
      <c r="D567" s="150"/>
      <c r="E567" s="146">
        <f t="shared" si="144"/>
        <v>0</v>
      </c>
      <c r="F567" s="96"/>
      <c r="G567" s="96"/>
      <c r="H567" s="96"/>
      <c r="I567" s="96"/>
      <c r="J567" s="96">
        <f>IF(D217=0,0,COUNTIF(D217:New,D217&amp;""))</f>
        <v>0</v>
      </c>
      <c r="K567" s="95">
        <f t="shared" si="145"/>
        <v>0</v>
      </c>
      <c r="L567" s="150">
        <f t="shared" si="146"/>
        <v>0</v>
      </c>
      <c r="M567" s="95">
        <f t="shared" si="147"/>
        <v>0</v>
      </c>
      <c r="N567" s="95">
        <f t="shared" si="148"/>
        <v>0</v>
      </c>
      <c r="O567" s="95">
        <f t="shared" si="149"/>
        <v>0</v>
      </c>
      <c r="P567" s="95">
        <f t="shared" si="150"/>
        <v>0</v>
      </c>
      <c r="Q567" s="95"/>
      <c r="R567" s="95"/>
      <c r="S567" s="95"/>
      <c r="T567" s="95"/>
      <c r="U567" s="95">
        <f t="shared" si="151"/>
        <v>0</v>
      </c>
      <c r="V567" s="95">
        <f t="shared" si="152"/>
        <v>0</v>
      </c>
      <c r="W567" s="95">
        <f t="shared" si="153"/>
        <v>0</v>
      </c>
      <c r="X567" s="95">
        <f t="shared" si="154"/>
        <v>0</v>
      </c>
      <c r="Y567" s="95"/>
      <c r="Z567" s="95"/>
      <c r="AA567" s="95"/>
      <c r="AB567" s="95"/>
      <c r="AC567" s="95">
        <f t="shared" si="155"/>
        <v>0</v>
      </c>
      <c r="AD567" s="95">
        <f t="shared" si="156"/>
        <v>0</v>
      </c>
      <c r="AE567" s="38">
        <f t="shared" si="157"/>
        <v>0</v>
      </c>
      <c r="AF567" s="38">
        <f t="shared" si="158"/>
        <v>0</v>
      </c>
      <c r="AG567" s="38"/>
      <c r="AH567" s="38">
        <f t="shared" si="159"/>
        <v>0</v>
      </c>
      <c r="AI567" s="38">
        <f t="shared" si="160"/>
        <v>0</v>
      </c>
      <c r="AJ567" s="38">
        <f t="shared" si="161"/>
        <v>0</v>
      </c>
      <c r="AK567" s="38">
        <f t="shared" si="162"/>
        <v>0</v>
      </c>
      <c r="AL567" s="38">
        <f t="shared" si="163"/>
        <v>0</v>
      </c>
      <c r="AM567" s="38">
        <f t="shared" si="164"/>
        <v>0</v>
      </c>
      <c r="AN567" s="38"/>
    </row>
    <row r="568" spans="4:40" x14ac:dyDescent="0.3">
      <c r="D568" s="150"/>
      <c r="E568" s="146">
        <f t="shared" si="144"/>
        <v>0</v>
      </c>
      <c r="F568" s="96"/>
      <c r="G568" s="96"/>
      <c r="H568" s="96"/>
      <c r="I568" s="96"/>
      <c r="J568" s="96">
        <f>IF(D218=0,0,COUNTIF(New,D218&amp;""))</f>
        <v>0</v>
      </c>
      <c r="K568" s="95">
        <f t="shared" si="145"/>
        <v>0</v>
      </c>
      <c r="L568" s="150">
        <f t="shared" si="146"/>
        <v>0</v>
      </c>
      <c r="M568" s="95">
        <f t="shared" si="147"/>
        <v>0</v>
      </c>
      <c r="N568" s="95">
        <f t="shared" si="148"/>
        <v>0</v>
      </c>
      <c r="O568" s="95">
        <f t="shared" si="149"/>
        <v>0</v>
      </c>
      <c r="P568" s="95">
        <f t="shared" si="150"/>
        <v>0</v>
      </c>
      <c r="Q568" s="95"/>
      <c r="R568" s="95"/>
      <c r="S568" s="95"/>
      <c r="T568" s="95"/>
      <c r="U568" s="95">
        <f t="shared" si="151"/>
        <v>0</v>
      </c>
      <c r="V568" s="95">
        <f t="shared" si="152"/>
        <v>0</v>
      </c>
      <c r="W568" s="95">
        <f t="shared" si="153"/>
        <v>0</v>
      </c>
      <c r="X568" s="95">
        <f t="shared" si="154"/>
        <v>0</v>
      </c>
      <c r="Y568" s="95"/>
      <c r="Z568" s="95"/>
      <c r="AA568" s="95"/>
      <c r="AB568" s="95"/>
      <c r="AC568" s="95">
        <f t="shared" si="155"/>
        <v>0</v>
      </c>
      <c r="AD568" s="95">
        <f t="shared" si="156"/>
        <v>0</v>
      </c>
      <c r="AE568" s="38">
        <f t="shared" si="157"/>
        <v>0</v>
      </c>
      <c r="AF568" s="38">
        <f t="shared" si="158"/>
        <v>0</v>
      </c>
      <c r="AG568" s="38"/>
      <c r="AH568" s="38">
        <f t="shared" si="159"/>
        <v>0</v>
      </c>
      <c r="AI568" s="38">
        <f t="shared" si="160"/>
        <v>0</v>
      </c>
      <c r="AJ568" s="38">
        <f t="shared" si="161"/>
        <v>0</v>
      </c>
      <c r="AK568" s="38">
        <f t="shared" si="162"/>
        <v>0</v>
      </c>
      <c r="AL568" s="38">
        <f t="shared" si="163"/>
        <v>0</v>
      </c>
      <c r="AM568" s="38">
        <f t="shared" si="164"/>
        <v>0</v>
      </c>
      <c r="AN568" s="38"/>
    </row>
    <row r="569" spans="4:40" x14ac:dyDescent="0.3">
      <c r="D569" s="150"/>
      <c r="E569" s="146">
        <f t="shared" si="144"/>
        <v>0</v>
      </c>
      <c r="F569" s="96"/>
      <c r="G569" s="96"/>
      <c r="H569" s="96"/>
      <c r="I569" s="96"/>
      <c r="J569" s="96">
        <f>IF(D219=0,0,COUNTIF(D219:New,D219&amp;""))</f>
        <v>0</v>
      </c>
      <c r="K569" s="95">
        <f t="shared" si="145"/>
        <v>0</v>
      </c>
      <c r="L569" s="150">
        <f t="shared" si="146"/>
        <v>0</v>
      </c>
      <c r="M569" s="95">
        <f t="shared" si="147"/>
        <v>0</v>
      </c>
      <c r="N569" s="95">
        <f t="shared" si="148"/>
        <v>0</v>
      </c>
      <c r="O569" s="95">
        <f t="shared" si="149"/>
        <v>0</v>
      </c>
      <c r="P569" s="95">
        <f t="shared" si="150"/>
        <v>0</v>
      </c>
      <c r="Q569" s="95"/>
      <c r="R569" s="95"/>
      <c r="S569" s="95"/>
      <c r="T569" s="95"/>
      <c r="U569" s="95">
        <f t="shared" si="151"/>
        <v>0</v>
      </c>
      <c r="V569" s="95">
        <f t="shared" si="152"/>
        <v>0</v>
      </c>
      <c r="W569" s="95">
        <f t="shared" si="153"/>
        <v>0</v>
      </c>
      <c r="X569" s="95">
        <f t="shared" si="154"/>
        <v>0</v>
      </c>
      <c r="Y569" s="95"/>
      <c r="Z569" s="95"/>
      <c r="AA569" s="95"/>
      <c r="AB569" s="95"/>
      <c r="AC569" s="95">
        <f t="shared" si="155"/>
        <v>0</v>
      </c>
      <c r="AD569" s="95">
        <f t="shared" si="156"/>
        <v>0</v>
      </c>
      <c r="AE569" s="38">
        <f t="shared" si="157"/>
        <v>0</v>
      </c>
      <c r="AF569" s="38">
        <f t="shared" si="158"/>
        <v>0</v>
      </c>
      <c r="AG569" s="38"/>
      <c r="AH569" s="38">
        <f t="shared" si="159"/>
        <v>0</v>
      </c>
      <c r="AI569" s="38">
        <f t="shared" si="160"/>
        <v>0</v>
      </c>
      <c r="AJ569" s="38">
        <f t="shared" si="161"/>
        <v>0</v>
      </c>
      <c r="AK569" s="38">
        <f t="shared" si="162"/>
        <v>0</v>
      </c>
      <c r="AL569" s="38">
        <f t="shared" si="163"/>
        <v>0</v>
      </c>
      <c r="AM569" s="38">
        <f t="shared" si="164"/>
        <v>0</v>
      </c>
      <c r="AN569" s="38"/>
    </row>
    <row r="570" spans="4:40" x14ac:dyDescent="0.3">
      <c r="D570" s="150"/>
      <c r="E570" s="146">
        <f t="shared" si="144"/>
        <v>0</v>
      </c>
      <c r="F570" s="96"/>
      <c r="G570" s="96"/>
      <c r="H570" s="96"/>
      <c r="I570" s="96"/>
      <c r="J570" s="96">
        <f>IF(D220=0,0,COUNTIF(D220:New,D220&amp;""))</f>
        <v>0</v>
      </c>
      <c r="K570" s="95">
        <f t="shared" si="145"/>
        <v>0</v>
      </c>
      <c r="L570" s="150">
        <f t="shared" si="146"/>
        <v>0</v>
      </c>
      <c r="M570" s="95">
        <f t="shared" si="147"/>
        <v>0</v>
      </c>
      <c r="N570" s="95">
        <f t="shared" si="148"/>
        <v>0</v>
      </c>
      <c r="O570" s="95">
        <f t="shared" si="149"/>
        <v>0</v>
      </c>
      <c r="P570" s="95">
        <f t="shared" si="150"/>
        <v>0</v>
      </c>
      <c r="Q570" s="95"/>
      <c r="R570" s="95"/>
      <c r="S570" s="95"/>
      <c r="T570" s="95"/>
      <c r="U570" s="95">
        <f t="shared" si="151"/>
        <v>0</v>
      </c>
      <c r="V570" s="95">
        <f t="shared" si="152"/>
        <v>0</v>
      </c>
      <c r="W570" s="95">
        <f t="shared" si="153"/>
        <v>0</v>
      </c>
      <c r="X570" s="95">
        <f t="shared" si="154"/>
        <v>0</v>
      </c>
      <c r="Y570" s="95"/>
      <c r="Z570" s="95"/>
      <c r="AA570" s="95"/>
      <c r="AB570" s="95"/>
      <c r="AC570" s="95">
        <f t="shared" si="155"/>
        <v>0</v>
      </c>
      <c r="AD570" s="95">
        <f t="shared" si="156"/>
        <v>0</v>
      </c>
      <c r="AE570" s="38">
        <f t="shared" si="157"/>
        <v>0</v>
      </c>
      <c r="AF570" s="38">
        <f t="shared" si="158"/>
        <v>0</v>
      </c>
      <c r="AG570" s="38"/>
      <c r="AH570" s="38">
        <f t="shared" si="159"/>
        <v>0</v>
      </c>
      <c r="AI570" s="38">
        <f t="shared" si="160"/>
        <v>0</v>
      </c>
      <c r="AJ570" s="38">
        <f t="shared" si="161"/>
        <v>0</v>
      </c>
      <c r="AK570" s="38">
        <f t="shared" si="162"/>
        <v>0</v>
      </c>
      <c r="AL570" s="38">
        <f t="shared" si="163"/>
        <v>0</v>
      </c>
      <c r="AM570" s="38">
        <f t="shared" si="164"/>
        <v>0</v>
      </c>
      <c r="AN570" s="38"/>
    </row>
    <row r="571" spans="4:40" x14ac:dyDescent="0.3">
      <c r="D571" s="150"/>
      <c r="E571" s="146">
        <f t="shared" si="144"/>
        <v>0</v>
      </c>
      <c r="F571" s="96"/>
      <c r="G571" s="96"/>
      <c r="H571" s="96"/>
      <c r="I571" s="96"/>
      <c r="J571" s="96">
        <f>IF(D221=0,0,COUNTIF(New,D221&amp;""))</f>
        <v>0</v>
      </c>
      <c r="K571" s="95">
        <f t="shared" si="145"/>
        <v>0</v>
      </c>
      <c r="L571" s="150">
        <f t="shared" si="146"/>
        <v>0</v>
      </c>
      <c r="M571" s="95">
        <f t="shared" si="147"/>
        <v>0</v>
      </c>
      <c r="N571" s="95">
        <f t="shared" si="148"/>
        <v>0</v>
      </c>
      <c r="O571" s="95">
        <f t="shared" si="149"/>
        <v>0</v>
      </c>
      <c r="P571" s="95">
        <f t="shared" si="150"/>
        <v>0</v>
      </c>
      <c r="Q571" s="95"/>
      <c r="R571" s="95"/>
      <c r="S571" s="95"/>
      <c r="T571" s="95"/>
      <c r="U571" s="95">
        <f t="shared" si="151"/>
        <v>0</v>
      </c>
      <c r="V571" s="95">
        <f t="shared" si="152"/>
        <v>0</v>
      </c>
      <c r="W571" s="95">
        <f t="shared" si="153"/>
        <v>0</v>
      </c>
      <c r="X571" s="95">
        <f t="shared" si="154"/>
        <v>0</v>
      </c>
      <c r="Y571" s="95"/>
      <c r="Z571" s="95"/>
      <c r="AA571" s="95"/>
      <c r="AB571" s="95"/>
      <c r="AC571" s="95">
        <f t="shared" si="155"/>
        <v>0</v>
      </c>
      <c r="AD571" s="95">
        <f t="shared" si="156"/>
        <v>0</v>
      </c>
      <c r="AE571" s="38">
        <f t="shared" si="157"/>
        <v>0</v>
      </c>
      <c r="AF571" s="38">
        <f t="shared" si="158"/>
        <v>0</v>
      </c>
      <c r="AG571" s="38"/>
      <c r="AH571" s="38">
        <f t="shared" si="159"/>
        <v>0</v>
      </c>
      <c r="AI571" s="38">
        <f t="shared" si="160"/>
        <v>0</v>
      </c>
      <c r="AJ571" s="38">
        <f t="shared" si="161"/>
        <v>0</v>
      </c>
      <c r="AK571" s="38">
        <f t="shared" si="162"/>
        <v>0</v>
      </c>
      <c r="AL571" s="38">
        <f t="shared" si="163"/>
        <v>0</v>
      </c>
      <c r="AM571" s="38">
        <f t="shared" si="164"/>
        <v>0</v>
      </c>
      <c r="AN571" s="38"/>
    </row>
    <row r="572" spans="4:40" x14ac:dyDescent="0.3">
      <c r="D572" s="150"/>
      <c r="E572" s="146">
        <f t="shared" si="144"/>
        <v>0</v>
      </c>
      <c r="F572" s="96"/>
      <c r="G572" s="96"/>
      <c r="H572" s="96"/>
      <c r="I572" s="96"/>
      <c r="J572" s="96">
        <f>IF(D222=0,0,COUNTIF(D222:New,D222&amp;""))</f>
        <v>0</v>
      </c>
      <c r="K572" s="95">
        <f t="shared" si="145"/>
        <v>0</v>
      </c>
      <c r="L572" s="150">
        <f t="shared" si="146"/>
        <v>0</v>
      </c>
      <c r="M572" s="95">
        <f t="shared" si="147"/>
        <v>0</v>
      </c>
      <c r="N572" s="95">
        <f t="shared" si="148"/>
        <v>0</v>
      </c>
      <c r="O572" s="95">
        <f t="shared" si="149"/>
        <v>0</v>
      </c>
      <c r="P572" s="95">
        <f t="shared" si="150"/>
        <v>0</v>
      </c>
      <c r="Q572" s="95"/>
      <c r="R572" s="95"/>
      <c r="S572" s="95"/>
      <c r="T572" s="95"/>
      <c r="U572" s="95">
        <f t="shared" si="151"/>
        <v>0</v>
      </c>
      <c r="V572" s="95">
        <f t="shared" si="152"/>
        <v>0</v>
      </c>
      <c r="W572" s="95">
        <f t="shared" si="153"/>
        <v>0</v>
      </c>
      <c r="X572" s="95">
        <f t="shared" si="154"/>
        <v>0</v>
      </c>
      <c r="Y572" s="95"/>
      <c r="Z572" s="95"/>
      <c r="AA572" s="95"/>
      <c r="AB572" s="95"/>
      <c r="AC572" s="95">
        <f t="shared" si="155"/>
        <v>0</v>
      </c>
      <c r="AD572" s="95">
        <f t="shared" si="156"/>
        <v>0</v>
      </c>
      <c r="AE572" s="38">
        <f t="shared" si="157"/>
        <v>0</v>
      </c>
      <c r="AF572" s="38">
        <f t="shared" si="158"/>
        <v>0</v>
      </c>
      <c r="AG572" s="38"/>
      <c r="AH572" s="38">
        <f t="shared" si="159"/>
        <v>0</v>
      </c>
      <c r="AI572" s="38">
        <f t="shared" si="160"/>
        <v>0</v>
      </c>
      <c r="AJ572" s="38">
        <f t="shared" si="161"/>
        <v>0</v>
      </c>
      <c r="AK572" s="38">
        <f t="shared" si="162"/>
        <v>0</v>
      </c>
      <c r="AL572" s="38">
        <f t="shared" si="163"/>
        <v>0</v>
      </c>
      <c r="AM572" s="38">
        <f t="shared" si="164"/>
        <v>0</v>
      </c>
      <c r="AN572" s="38"/>
    </row>
    <row r="573" spans="4:40" x14ac:dyDescent="0.3">
      <c r="D573" s="150"/>
      <c r="E573" s="146">
        <f t="shared" si="144"/>
        <v>0</v>
      </c>
      <c r="F573" s="96"/>
      <c r="G573" s="96"/>
      <c r="H573" s="96"/>
      <c r="I573" s="96"/>
      <c r="J573" s="96">
        <f>IF(D223=0,0,COUNTIF(D223:New,D223&amp;""))</f>
        <v>0</v>
      </c>
      <c r="K573" s="95">
        <f t="shared" si="145"/>
        <v>0</v>
      </c>
      <c r="L573" s="150">
        <f t="shared" si="146"/>
        <v>0</v>
      </c>
      <c r="M573" s="95">
        <f t="shared" si="147"/>
        <v>0</v>
      </c>
      <c r="N573" s="95">
        <f t="shared" si="148"/>
        <v>0</v>
      </c>
      <c r="O573" s="95">
        <f t="shared" si="149"/>
        <v>0</v>
      </c>
      <c r="P573" s="95">
        <f t="shared" si="150"/>
        <v>0</v>
      </c>
      <c r="Q573" s="95"/>
      <c r="R573" s="95"/>
      <c r="S573" s="95"/>
      <c r="T573" s="95"/>
      <c r="U573" s="95">
        <f t="shared" si="151"/>
        <v>0</v>
      </c>
      <c r="V573" s="95">
        <f t="shared" si="152"/>
        <v>0</v>
      </c>
      <c r="W573" s="95">
        <f t="shared" si="153"/>
        <v>0</v>
      </c>
      <c r="X573" s="95">
        <f t="shared" si="154"/>
        <v>0</v>
      </c>
      <c r="Y573" s="95"/>
      <c r="Z573" s="95"/>
      <c r="AA573" s="95"/>
      <c r="AB573" s="95"/>
      <c r="AC573" s="95">
        <f t="shared" si="155"/>
        <v>0</v>
      </c>
      <c r="AD573" s="95">
        <f t="shared" si="156"/>
        <v>0</v>
      </c>
      <c r="AE573" s="38">
        <f t="shared" si="157"/>
        <v>0</v>
      </c>
      <c r="AF573" s="38">
        <f t="shared" si="158"/>
        <v>0</v>
      </c>
      <c r="AG573" s="38"/>
      <c r="AH573" s="38">
        <f t="shared" si="159"/>
        <v>0</v>
      </c>
      <c r="AI573" s="38">
        <f t="shared" si="160"/>
        <v>0</v>
      </c>
      <c r="AJ573" s="38">
        <f t="shared" si="161"/>
        <v>0</v>
      </c>
      <c r="AK573" s="38">
        <f t="shared" si="162"/>
        <v>0</v>
      </c>
      <c r="AL573" s="38">
        <f t="shared" si="163"/>
        <v>0</v>
      </c>
      <c r="AM573" s="38">
        <f t="shared" si="164"/>
        <v>0</v>
      </c>
      <c r="AN573" s="38"/>
    </row>
    <row r="574" spans="4:40" x14ac:dyDescent="0.3">
      <c r="D574" s="150"/>
      <c r="E574" s="146">
        <f t="shared" si="144"/>
        <v>0</v>
      </c>
      <c r="F574" s="96"/>
      <c r="G574" s="96"/>
      <c r="H574" s="96"/>
      <c r="I574" s="96"/>
      <c r="J574" s="96">
        <f>IF(D224=0,0,COUNTIF(New,D224&amp;""))</f>
        <v>0</v>
      </c>
      <c r="K574" s="95">
        <f t="shared" si="145"/>
        <v>0</v>
      </c>
      <c r="L574" s="150">
        <f t="shared" si="146"/>
        <v>0</v>
      </c>
      <c r="M574" s="95">
        <f t="shared" si="147"/>
        <v>0</v>
      </c>
      <c r="N574" s="95">
        <f t="shared" si="148"/>
        <v>0</v>
      </c>
      <c r="O574" s="95">
        <f t="shared" si="149"/>
        <v>0</v>
      </c>
      <c r="P574" s="95">
        <f t="shared" si="150"/>
        <v>0</v>
      </c>
      <c r="Q574" s="95"/>
      <c r="R574" s="95"/>
      <c r="S574" s="95"/>
      <c r="T574" s="95"/>
      <c r="U574" s="95">
        <f t="shared" si="151"/>
        <v>0</v>
      </c>
      <c r="V574" s="95">
        <f t="shared" si="152"/>
        <v>0</v>
      </c>
      <c r="W574" s="95">
        <f t="shared" si="153"/>
        <v>0</v>
      </c>
      <c r="X574" s="95">
        <f t="shared" si="154"/>
        <v>0</v>
      </c>
      <c r="Y574" s="95"/>
      <c r="Z574" s="95"/>
      <c r="AA574" s="95"/>
      <c r="AB574" s="95"/>
      <c r="AC574" s="95">
        <f t="shared" si="155"/>
        <v>0</v>
      </c>
      <c r="AD574" s="95">
        <f t="shared" si="156"/>
        <v>0</v>
      </c>
      <c r="AE574" s="38">
        <f t="shared" si="157"/>
        <v>0</v>
      </c>
      <c r="AF574" s="38">
        <f t="shared" si="158"/>
        <v>0</v>
      </c>
      <c r="AG574" s="38"/>
      <c r="AH574" s="38">
        <f t="shared" si="159"/>
        <v>0</v>
      </c>
      <c r="AI574" s="38">
        <f t="shared" si="160"/>
        <v>0</v>
      </c>
      <c r="AJ574" s="38">
        <f t="shared" si="161"/>
        <v>0</v>
      </c>
      <c r="AK574" s="38">
        <f t="shared" si="162"/>
        <v>0</v>
      </c>
      <c r="AL574" s="38">
        <f t="shared" si="163"/>
        <v>0</v>
      </c>
      <c r="AM574" s="38">
        <f t="shared" si="164"/>
        <v>0</v>
      </c>
      <c r="AN574" s="38"/>
    </row>
    <row r="575" spans="4:40" x14ac:dyDescent="0.3">
      <c r="D575" s="150"/>
      <c r="E575" s="146">
        <f t="shared" si="144"/>
        <v>0</v>
      </c>
      <c r="F575" s="96"/>
      <c r="G575" s="96"/>
      <c r="H575" s="96"/>
      <c r="I575" s="96"/>
      <c r="J575" s="96">
        <f>IF(D225=0,0,COUNTIF(D225:New,D225&amp;""))</f>
        <v>0</v>
      </c>
      <c r="K575" s="95">
        <f t="shared" si="145"/>
        <v>0</v>
      </c>
      <c r="L575" s="150">
        <f t="shared" si="146"/>
        <v>0</v>
      </c>
      <c r="M575" s="95">
        <f t="shared" si="147"/>
        <v>0</v>
      </c>
      <c r="N575" s="95">
        <f t="shared" si="148"/>
        <v>0</v>
      </c>
      <c r="O575" s="95">
        <f t="shared" si="149"/>
        <v>0</v>
      </c>
      <c r="P575" s="95">
        <f t="shared" si="150"/>
        <v>0</v>
      </c>
      <c r="Q575" s="95"/>
      <c r="R575" s="95"/>
      <c r="S575" s="95"/>
      <c r="T575" s="95"/>
      <c r="U575" s="95">
        <f t="shared" si="151"/>
        <v>0</v>
      </c>
      <c r="V575" s="95">
        <f t="shared" si="152"/>
        <v>0</v>
      </c>
      <c r="W575" s="95">
        <f t="shared" si="153"/>
        <v>0</v>
      </c>
      <c r="X575" s="95">
        <f t="shared" si="154"/>
        <v>0</v>
      </c>
      <c r="Y575" s="95"/>
      <c r="Z575" s="95"/>
      <c r="AA575" s="95"/>
      <c r="AB575" s="95"/>
      <c r="AC575" s="95">
        <f t="shared" si="155"/>
        <v>0</v>
      </c>
      <c r="AD575" s="95">
        <f t="shared" si="156"/>
        <v>0</v>
      </c>
      <c r="AE575" s="38">
        <f t="shared" si="157"/>
        <v>0</v>
      </c>
      <c r="AF575" s="38">
        <f t="shared" si="158"/>
        <v>0</v>
      </c>
      <c r="AG575" s="38"/>
      <c r="AH575" s="38">
        <f t="shared" si="159"/>
        <v>0</v>
      </c>
      <c r="AI575" s="38">
        <f t="shared" si="160"/>
        <v>0</v>
      </c>
      <c r="AJ575" s="38">
        <f t="shared" si="161"/>
        <v>0</v>
      </c>
      <c r="AK575" s="38">
        <f t="shared" si="162"/>
        <v>0</v>
      </c>
      <c r="AL575" s="38">
        <f t="shared" si="163"/>
        <v>0</v>
      </c>
      <c r="AM575" s="38">
        <f t="shared" si="164"/>
        <v>0</v>
      </c>
      <c r="AN575" s="38"/>
    </row>
    <row r="576" spans="4:40" x14ac:dyDescent="0.3">
      <c r="D576" s="150"/>
      <c r="E576" s="146">
        <f t="shared" si="144"/>
        <v>0</v>
      </c>
      <c r="F576" s="96"/>
      <c r="G576" s="96"/>
      <c r="H576" s="96"/>
      <c r="I576" s="96"/>
      <c r="J576" s="96">
        <f>IF(D226=0,0,COUNTIF(D226:New,D226&amp;""))</f>
        <v>0</v>
      </c>
      <c r="K576" s="95">
        <f t="shared" si="145"/>
        <v>0</v>
      </c>
      <c r="L576" s="150">
        <f t="shared" si="146"/>
        <v>0</v>
      </c>
      <c r="M576" s="95">
        <f t="shared" si="147"/>
        <v>0</v>
      </c>
      <c r="N576" s="95">
        <f t="shared" si="148"/>
        <v>0</v>
      </c>
      <c r="O576" s="95">
        <f t="shared" si="149"/>
        <v>0</v>
      </c>
      <c r="P576" s="95">
        <f t="shared" si="150"/>
        <v>0</v>
      </c>
      <c r="Q576" s="95"/>
      <c r="R576" s="95"/>
      <c r="S576" s="95"/>
      <c r="T576" s="95"/>
      <c r="U576" s="95">
        <f t="shared" si="151"/>
        <v>0</v>
      </c>
      <c r="V576" s="95">
        <f t="shared" si="152"/>
        <v>0</v>
      </c>
      <c r="W576" s="95">
        <f t="shared" si="153"/>
        <v>0</v>
      </c>
      <c r="X576" s="95">
        <f t="shared" si="154"/>
        <v>0</v>
      </c>
      <c r="Y576" s="95"/>
      <c r="Z576" s="95"/>
      <c r="AA576" s="95"/>
      <c r="AB576" s="95"/>
      <c r="AC576" s="95">
        <f t="shared" si="155"/>
        <v>0</v>
      </c>
      <c r="AD576" s="95">
        <f t="shared" si="156"/>
        <v>0</v>
      </c>
      <c r="AE576" s="38">
        <f t="shared" si="157"/>
        <v>0</v>
      </c>
      <c r="AF576" s="38">
        <f t="shared" si="158"/>
        <v>0</v>
      </c>
      <c r="AG576" s="38"/>
      <c r="AH576" s="38">
        <f t="shared" si="159"/>
        <v>0</v>
      </c>
      <c r="AI576" s="38">
        <f t="shared" si="160"/>
        <v>0</v>
      </c>
      <c r="AJ576" s="38">
        <f t="shared" si="161"/>
        <v>0</v>
      </c>
      <c r="AK576" s="38">
        <f t="shared" si="162"/>
        <v>0</v>
      </c>
      <c r="AL576" s="38">
        <f t="shared" si="163"/>
        <v>0</v>
      </c>
      <c r="AM576" s="38">
        <f t="shared" si="164"/>
        <v>0</v>
      </c>
      <c r="AN576" s="38"/>
    </row>
    <row r="577" spans="4:40" x14ac:dyDescent="0.3">
      <c r="D577" s="150"/>
      <c r="E577" s="146">
        <f t="shared" si="144"/>
        <v>0</v>
      </c>
      <c r="F577" s="96"/>
      <c r="G577" s="96"/>
      <c r="H577" s="96"/>
      <c r="I577" s="96"/>
      <c r="J577" s="96">
        <f>IF(D227=0,0,COUNTIF(New,D227&amp;""))</f>
        <v>0</v>
      </c>
      <c r="K577" s="95">
        <f t="shared" si="145"/>
        <v>0</v>
      </c>
      <c r="L577" s="150">
        <f t="shared" si="146"/>
        <v>0</v>
      </c>
      <c r="M577" s="95">
        <f t="shared" si="147"/>
        <v>0</v>
      </c>
      <c r="N577" s="95">
        <f t="shared" si="148"/>
        <v>0</v>
      </c>
      <c r="O577" s="95">
        <f t="shared" si="149"/>
        <v>0</v>
      </c>
      <c r="P577" s="95">
        <f t="shared" si="150"/>
        <v>0</v>
      </c>
      <c r="Q577" s="95"/>
      <c r="R577" s="95"/>
      <c r="S577" s="95"/>
      <c r="T577" s="95"/>
      <c r="U577" s="95">
        <f t="shared" si="151"/>
        <v>0</v>
      </c>
      <c r="V577" s="95">
        <f t="shared" si="152"/>
        <v>0</v>
      </c>
      <c r="W577" s="95">
        <f t="shared" si="153"/>
        <v>0</v>
      </c>
      <c r="X577" s="95">
        <f t="shared" si="154"/>
        <v>0</v>
      </c>
      <c r="Y577" s="95"/>
      <c r="Z577" s="95"/>
      <c r="AA577" s="95"/>
      <c r="AB577" s="95"/>
      <c r="AC577" s="95">
        <f t="shared" si="155"/>
        <v>0</v>
      </c>
      <c r="AD577" s="95">
        <f t="shared" si="156"/>
        <v>0</v>
      </c>
      <c r="AE577" s="38">
        <f t="shared" si="157"/>
        <v>0</v>
      </c>
      <c r="AF577" s="38">
        <f t="shared" si="158"/>
        <v>0</v>
      </c>
      <c r="AG577" s="38"/>
      <c r="AH577" s="38">
        <f t="shared" si="159"/>
        <v>0</v>
      </c>
      <c r="AI577" s="38">
        <f t="shared" si="160"/>
        <v>0</v>
      </c>
      <c r="AJ577" s="38">
        <f t="shared" si="161"/>
        <v>0</v>
      </c>
      <c r="AK577" s="38">
        <f t="shared" si="162"/>
        <v>0</v>
      </c>
      <c r="AL577" s="38">
        <f t="shared" si="163"/>
        <v>0</v>
      </c>
      <c r="AM577" s="38">
        <f t="shared" si="164"/>
        <v>0</v>
      </c>
      <c r="AN577" s="38"/>
    </row>
    <row r="578" spans="4:40" x14ac:dyDescent="0.3">
      <c r="D578" s="150"/>
      <c r="E578" s="146">
        <f t="shared" si="144"/>
        <v>0</v>
      </c>
      <c r="F578" s="96"/>
      <c r="G578" s="96"/>
      <c r="H578" s="96"/>
      <c r="I578" s="96"/>
      <c r="J578" s="96">
        <f>IF(D228=0,0,COUNTIF(D228:New,D228&amp;""))</f>
        <v>0</v>
      </c>
      <c r="K578" s="95">
        <f t="shared" si="145"/>
        <v>0</v>
      </c>
      <c r="L578" s="150">
        <f t="shared" si="146"/>
        <v>0</v>
      </c>
      <c r="M578" s="95">
        <f t="shared" si="147"/>
        <v>0</v>
      </c>
      <c r="N578" s="95">
        <f t="shared" si="148"/>
        <v>0</v>
      </c>
      <c r="O578" s="95">
        <f t="shared" si="149"/>
        <v>0</v>
      </c>
      <c r="P578" s="95">
        <f t="shared" si="150"/>
        <v>0</v>
      </c>
      <c r="Q578" s="95"/>
      <c r="R578" s="95"/>
      <c r="S578" s="95"/>
      <c r="T578" s="95"/>
      <c r="U578" s="95">
        <f t="shared" si="151"/>
        <v>0</v>
      </c>
      <c r="V578" s="95">
        <f t="shared" si="152"/>
        <v>0</v>
      </c>
      <c r="W578" s="95">
        <f t="shared" si="153"/>
        <v>0</v>
      </c>
      <c r="X578" s="95">
        <f t="shared" si="154"/>
        <v>0</v>
      </c>
      <c r="Y578" s="95"/>
      <c r="Z578" s="95"/>
      <c r="AA578" s="95"/>
      <c r="AB578" s="95"/>
      <c r="AC578" s="95">
        <f t="shared" si="155"/>
        <v>0</v>
      </c>
      <c r="AD578" s="95">
        <f t="shared" si="156"/>
        <v>0</v>
      </c>
      <c r="AE578" s="38">
        <f t="shared" si="157"/>
        <v>0</v>
      </c>
      <c r="AF578" s="38">
        <f t="shared" si="158"/>
        <v>0</v>
      </c>
      <c r="AG578" s="38"/>
      <c r="AH578" s="38">
        <f t="shared" si="159"/>
        <v>0</v>
      </c>
      <c r="AI578" s="38">
        <f t="shared" si="160"/>
        <v>0</v>
      </c>
      <c r="AJ578" s="38">
        <f t="shared" si="161"/>
        <v>0</v>
      </c>
      <c r="AK578" s="38">
        <f t="shared" si="162"/>
        <v>0</v>
      </c>
      <c r="AL578" s="38">
        <f t="shared" si="163"/>
        <v>0</v>
      </c>
      <c r="AM578" s="38">
        <f t="shared" si="164"/>
        <v>0</v>
      </c>
      <c r="AN578" s="38"/>
    </row>
    <row r="579" spans="4:40" x14ac:dyDescent="0.3">
      <c r="D579" s="150"/>
      <c r="E579" s="146">
        <f t="shared" si="144"/>
        <v>0</v>
      </c>
      <c r="F579" s="96"/>
      <c r="G579" s="96"/>
      <c r="H579" s="96"/>
      <c r="I579" s="96"/>
      <c r="J579" s="96">
        <f>IF(D229=0,0,COUNTIF(D229:New,D229&amp;""))</f>
        <v>0</v>
      </c>
      <c r="K579" s="95">
        <f t="shared" si="145"/>
        <v>0</v>
      </c>
      <c r="L579" s="150">
        <f t="shared" si="146"/>
        <v>0</v>
      </c>
      <c r="M579" s="95">
        <f t="shared" si="147"/>
        <v>0</v>
      </c>
      <c r="N579" s="95">
        <f t="shared" si="148"/>
        <v>0</v>
      </c>
      <c r="O579" s="95">
        <f t="shared" si="149"/>
        <v>0</v>
      </c>
      <c r="P579" s="95">
        <f t="shared" si="150"/>
        <v>0</v>
      </c>
      <c r="Q579" s="95"/>
      <c r="R579" s="95"/>
      <c r="S579" s="95"/>
      <c r="T579" s="95"/>
      <c r="U579" s="95">
        <f t="shared" si="151"/>
        <v>0</v>
      </c>
      <c r="V579" s="95">
        <f t="shared" si="152"/>
        <v>0</v>
      </c>
      <c r="W579" s="95">
        <f t="shared" si="153"/>
        <v>0</v>
      </c>
      <c r="X579" s="95">
        <f t="shared" si="154"/>
        <v>0</v>
      </c>
      <c r="Y579" s="95"/>
      <c r="Z579" s="95"/>
      <c r="AA579" s="95"/>
      <c r="AB579" s="95"/>
      <c r="AC579" s="95">
        <f t="shared" si="155"/>
        <v>0</v>
      </c>
      <c r="AD579" s="95">
        <f t="shared" si="156"/>
        <v>0</v>
      </c>
      <c r="AE579" s="38">
        <f t="shared" si="157"/>
        <v>0</v>
      </c>
      <c r="AF579" s="38">
        <f t="shared" si="158"/>
        <v>0</v>
      </c>
      <c r="AG579" s="38"/>
      <c r="AH579" s="38">
        <f t="shared" si="159"/>
        <v>0</v>
      </c>
      <c r="AI579" s="38">
        <f t="shared" si="160"/>
        <v>0</v>
      </c>
      <c r="AJ579" s="38">
        <f t="shared" si="161"/>
        <v>0</v>
      </c>
      <c r="AK579" s="38">
        <f t="shared" si="162"/>
        <v>0</v>
      </c>
      <c r="AL579" s="38">
        <f t="shared" si="163"/>
        <v>0</v>
      </c>
      <c r="AM579" s="38">
        <f t="shared" si="164"/>
        <v>0</v>
      </c>
      <c r="AN579" s="38"/>
    </row>
    <row r="580" spans="4:40" x14ac:dyDescent="0.3">
      <c r="D580" s="150"/>
      <c r="E580" s="146">
        <f t="shared" si="144"/>
        <v>0</v>
      </c>
      <c r="F580" s="96"/>
      <c r="G580" s="96"/>
      <c r="H580" s="96"/>
      <c r="I580" s="96"/>
      <c r="J580" s="96">
        <f>IF(D230=0,0,COUNTIF(New,D230&amp;""))</f>
        <v>0</v>
      </c>
      <c r="K580" s="95">
        <f t="shared" si="145"/>
        <v>0</v>
      </c>
      <c r="L580" s="150">
        <f t="shared" si="146"/>
        <v>0</v>
      </c>
      <c r="M580" s="95">
        <f t="shared" si="147"/>
        <v>0</v>
      </c>
      <c r="N580" s="95">
        <f t="shared" si="148"/>
        <v>0</v>
      </c>
      <c r="O580" s="95">
        <f t="shared" si="149"/>
        <v>0</v>
      </c>
      <c r="P580" s="95">
        <f t="shared" si="150"/>
        <v>0</v>
      </c>
      <c r="Q580" s="95"/>
      <c r="R580" s="95"/>
      <c r="S580" s="95"/>
      <c r="T580" s="95"/>
      <c r="U580" s="95">
        <f t="shared" si="151"/>
        <v>0</v>
      </c>
      <c r="V580" s="95">
        <f t="shared" si="152"/>
        <v>0</v>
      </c>
      <c r="W580" s="95">
        <f t="shared" si="153"/>
        <v>0</v>
      </c>
      <c r="X580" s="95">
        <f t="shared" si="154"/>
        <v>0</v>
      </c>
      <c r="Y580" s="95"/>
      <c r="Z580" s="95"/>
      <c r="AA580" s="95"/>
      <c r="AB580" s="95"/>
      <c r="AC580" s="95">
        <f t="shared" si="155"/>
        <v>0</v>
      </c>
      <c r="AD580" s="95">
        <f t="shared" si="156"/>
        <v>0</v>
      </c>
      <c r="AE580" s="38">
        <f t="shared" si="157"/>
        <v>0</v>
      </c>
      <c r="AF580" s="38">
        <f t="shared" si="158"/>
        <v>0</v>
      </c>
      <c r="AG580" s="38"/>
      <c r="AH580" s="38">
        <f t="shared" si="159"/>
        <v>0</v>
      </c>
      <c r="AI580" s="38">
        <f t="shared" si="160"/>
        <v>0</v>
      </c>
      <c r="AJ580" s="38">
        <f t="shared" si="161"/>
        <v>0</v>
      </c>
      <c r="AK580" s="38">
        <f t="shared" si="162"/>
        <v>0</v>
      </c>
      <c r="AL580" s="38">
        <f t="shared" si="163"/>
        <v>0</v>
      </c>
      <c r="AM580" s="38">
        <f t="shared" si="164"/>
        <v>0</v>
      </c>
      <c r="AN580" s="38"/>
    </row>
    <row r="581" spans="4:40" x14ac:dyDescent="0.3">
      <c r="D581" s="150"/>
      <c r="E581" s="146">
        <f t="shared" si="144"/>
        <v>0</v>
      </c>
      <c r="F581" s="96"/>
      <c r="G581" s="96"/>
      <c r="H581" s="96"/>
      <c r="I581" s="96"/>
      <c r="J581" s="96">
        <f>IF(D231=0,0,COUNTIF(D231:New,D231&amp;""))</f>
        <v>0</v>
      </c>
      <c r="K581" s="95">
        <f t="shared" si="145"/>
        <v>0</v>
      </c>
      <c r="L581" s="150">
        <f t="shared" si="146"/>
        <v>0</v>
      </c>
      <c r="M581" s="95">
        <f t="shared" si="147"/>
        <v>0</v>
      </c>
      <c r="N581" s="95">
        <f t="shared" si="148"/>
        <v>0</v>
      </c>
      <c r="O581" s="95">
        <f t="shared" si="149"/>
        <v>0</v>
      </c>
      <c r="P581" s="95">
        <f t="shared" si="150"/>
        <v>0</v>
      </c>
      <c r="Q581" s="95"/>
      <c r="R581" s="95"/>
      <c r="S581" s="95"/>
      <c r="T581" s="95"/>
      <c r="U581" s="95">
        <f t="shared" si="151"/>
        <v>0</v>
      </c>
      <c r="V581" s="95">
        <f t="shared" si="152"/>
        <v>0</v>
      </c>
      <c r="W581" s="95">
        <f t="shared" si="153"/>
        <v>0</v>
      </c>
      <c r="X581" s="95">
        <f t="shared" si="154"/>
        <v>0</v>
      </c>
      <c r="Y581" s="95"/>
      <c r="Z581" s="95"/>
      <c r="AA581" s="95"/>
      <c r="AB581" s="95"/>
      <c r="AC581" s="95">
        <f t="shared" si="155"/>
        <v>0</v>
      </c>
      <c r="AD581" s="95">
        <f t="shared" si="156"/>
        <v>0</v>
      </c>
      <c r="AE581" s="38">
        <f t="shared" si="157"/>
        <v>0</v>
      </c>
      <c r="AF581" s="38">
        <f t="shared" si="158"/>
        <v>0</v>
      </c>
      <c r="AG581" s="38"/>
      <c r="AH581" s="38">
        <f t="shared" si="159"/>
        <v>0</v>
      </c>
      <c r="AI581" s="38">
        <f t="shared" si="160"/>
        <v>0</v>
      </c>
      <c r="AJ581" s="38">
        <f t="shared" si="161"/>
        <v>0</v>
      </c>
      <c r="AK581" s="38">
        <f t="shared" si="162"/>
        <v>0</v>
      </c>
      <c r="AL581" s="38">
        <f t="shared" si="163"/>
        <v>0</v>
      </c>
      <c r="AM581" s="38">
        <f t="shared" si="164"/>
        <v>0</v>
      </c>
      <c r="AN581" s="38"/>
    </row>
    <row r="582" spans="4:40" x14ac:dyDescent="0.3">
      <c r="D582" s="150"/>
      <c r="E582" s="146">
        <f t="shared" si="144"/>
        <v>0</v>
      </c>
      <c r="F582" s="96"/>
      <c r="G582" s="96"/>
      <c r="H582" s="96"/>
      <c r="I582" s="96"/>
      <c r="J582" s="96">
        <f>IF(D232=0,0,COUNTIF(D232:New,D232&amp;""))</f>
        <v>0</v>
      </c>
      <c r="K582" s="95">
        <f t="shared" si="145"/>
        <v>0</v>
      </c>
      <c r="L582" s="150">
        <f t="shared" si="146"/>
        <v>0</v>
      </c>
      <c r="M582" s="95">
        <f t="shared" si="147"/>
        <v>0</v>
      </c>
      <c r="N582" s="95">
        <f t="shared" si="148"/>
        <v>0</v>
      </c>
      <c r="O582" s="95">
        <f t="shared" si="149"/>
        <v>0</v>
      </c>
      <c r="P582" s="95">
        <f t="shared" si="150"/>
        <v>0</v>
      </c>
      <c r="Q582" s="95"/>
      <c r="R582" s="95"/>
      <c r="S582" s="95"/>
      <c r="T582" s="95"/>
      <c r="U582" s="95">
        <f t="shared" si="151"/>
        <v>0</v>
      </c>
      <c r="V582" s="95">
        <f t="shared" si="152"/>
        <v>0</v>
      </c>
      <c r="W582" s="95">
        <f t="shared" si="153"/>
        <v>0</v>
      </c>
      <c r="X582" s="95">
        <f t="shared" si="154"/>
        <v>0</v>
      </c>
      <c r="Y582" s="95"/>
      <c r="Z582" s="95"/>
      <c r="AA582" s="95"/>
      <c r="AB582" s="95"/>
      <c r="AC582" s="95">
        <f t="shared" si="155"/>
        <v>0</v>
      </c>
      <c r="AD582" s="95">
        <f t="shared" si="156"/>
        <v>0</v>
      </c>
      <c r="AE582" s="38">
        <f t="shared" si="157"/>
        <v>0</v>
      </c>
      <c r="AF582" s="38">
        <f t="shared" si="158"/>
        <v>0</v>
      </c>
      <c r="AG582" s="38"/>
      <c r="AH582" s="38">
        <f t="shared" si="159"/>
        <v>0</v>
      </c>
      <c r="AI582" s="38">
        <f t="shared" si="160"/>
        <v>0</v>
      </c>
      <c r="AJ582" s="38">
        <f t="shared" si="161"/>
        <v>0</v>
      </c>
      <c r="AK582" s="38">
        <f t="shared" si="162"/>
        <v>0</v>
      </c>
      <c r="AL582" s="38">
        <f t="shared" si="163"/>
        <v>0</v>
      </c>
      <c r="AM582" s="38">
        <f t="shared" si="164"/>
        <v>0</v>
      </c>
      <c r="AN582" s="38"/>
    </row>
    <row r="583" spans="4:40" x14ac:dyDescent="0.3">
      <c r="D583" s="150"/>
      <c r="E583" s="146">
        <f t="shared" si="144"/>
        <v>0</v>
      </c>
      <c r="F583" s="96"/>
      <c r="G583" s="96"/>
      <c r="H583" s="96"/>
      <c r="I583" s="96"/>
      <c r="J583" s="96">
        <f>IF(D233=0,0,COUNTIF(New,D233&amp;""))</f>
        <v>0</v>
      </c>
      <c r="K583" s="95">
        <f t="shared" si="145"/>
        <v>0</v>
      </c>
      <c r="L583" s="150">
        <f t="shared" si="146"/>
        <v>0</v>
      </c>
      <c r="M583" s="95">
        <f t="shared" si="147"/>
        <v>0</v>
      </c>
      <c r="N583" s="95">
        <f t="shared" si="148"/>
        <v>0</v>
      </c>
      <c r="O583" s="95">
        <f t="shared" si="149"/>
        <v>0</v>
      </c>
      <c r="P583" s="95">
        <f t="shared" si="150"/>
        <v>0</v>
      </c>
      <c r="Q583" s="95"/>
      <c r="R583" s="95"/>
      <c r="S583" s="95"/>
      <c r="T583" s="95"/>
      <c r="U583" s="95">
        <f t="shared" si="151"/>
        <v>0</v>
      </c>
      <c r="V583" s="95">
        <f t="shared" si="152"/>
        <v>0</v>
      </c>
      <c r="W583" s="95">
        <f t="shared" si="153"/>
        <v>0</v>
      </c>
      <c r="X583" s="95">
        <f t="shared" si="154"/>
        <v>0</v>
      </c>
      <c r="Y583" s="95"/>
      <c r="Z583" s="95"/>
      <c r="AA583" s="95"/>
      <c r="AB583" s="95"/>
      <c r="AC583" s="95">
        <f t="shared" si="155"/>
        <v>0</v>
      </c>
      <c r="AD583" s="95">
        <f t="shared" si="156"/>
        <v>0</v>
      </c>
      <c r="AE583" s="38">
        <f t="shared" si="157"/>
        <v>0</v>
      </c>
      <c r="AF583" s="38">
        <f t="shared" si="158"/>
        <v>0</v>
      </c>
      <c r="AG583" s="38"/>
      <c r="AH583" s="38">
        <f t="shared" si="159"/>
        <v>0</v>
      </c>
      <c r="AI583" s="38">
        <f t="shared" si="160"/>
        <v>0</v>
      </c>
      <c r="AJ583" s="38">
        <f t="shared" si="161"/>
        <v>0</v>
      </c>
      <c r="AK583" s="38">
        <f t="shared" si="162"/>
        <v>0</v>
      </c>
      <c r="AL583" s="38">
        <f t="shared" si="163"/>
        <v>0</v>
      </c>
      <c r="AM583" s="38">
        <f t="shared" si="164"/>
        <v>0</v>
      </c>
      <c r="AN583" s="38"/>
    </row>
    <row r="584" spans="4:40" x14ac:dyDescent="0.3">
      <c r="D584" s="150"/>
      <c r="E584" s="146">
        <f t="shared" si="144"/>
        <v>0</v>
      </c>
      <c r="F584" s="96"/>
      <c r="G584" s="96"/>
      <c r="H584" s="96"/>
      <c r="I584" s="96"/>
      <c r="J584" s="96">
        <f>IF(D234=0,0,COUNTIF(D234:New,D234&amp;""))</f>
        <v>0</v>
      </c>
      <c r="K584" s="95">
        <f t="shared" si="145"/>
        <v>0</v>
      </c>
      <c r="L584" s="150">
        <f t="shared" si="146"/>
        <v>0</v>
      </c>
      <c r="M584" s="95">
        <f t="shared" si="147"/>
        <v>0</v>
      </c>
      <c r="N584" s="95">
        <f t="shared" si="148"/>
        <v>0</v>
      </c>
      <c r="O584" s="95">
        <f t="shared" si="149"/>
        <v>0</v>
      </c>
      <c r="P584" s="95">
        <f t="shared" si="150"/>
        <v>0</v>
      </c>
      <c r="Q584" s="95"/>
      <c r="R584" s="95"/>
      <c r="S584" s="95"/>
      <c r="T584" s="95"/>
      <c r="U584" s="95">
        <f t="shared" si="151"/>
        <v>0</v>
      </c>
      <c r="V584" s="95">
        <f t="shared" si="152"/>
        <v>0</v>
      </c>
      <c r="W584" s="95">
        <f t="shared" si="153"/>
        <v>0</v>
      </c>
      <c r="X584" s="95">
        <f t="shared" si="154"/>
        <v>0</v>
      </c>
      <c r="Y584" s="95"/>
      <c r="Z584" s="95"/>
      <c r="AA584" s="95"/>
      <c r="AB584" s="95"/>
      <c r="AC584" s="95">
        <f t="shared" si="155"/>
        <v>0</v>
      </c>
      <c r="AD584" s="95">
        <f t="shared" si="156"/>
        <v>0</v>
      </c>
      <c r="AE584" s="38">
        <f t="shared" si="157"/>
        <v>0</v>
      </c>
      <c r="AF584" s="38">
        <f t="shared" si="158"/>
        <v>0</v>
      </c>
      <c r="AG584" s="38"/>
      <c r="AH584" s="38">
        <f t="shared" si="159"/>
        <v>0</v>
      </c>
      <c r="AI584" s="38">
        <f t="shared" si="160"/>
        <v>0</v>
      </c>
      <c r="AJ584" s="38">
        <f t="shared" si="161"/>
        <v>0</v>
      </c>
      <c r="AK584" s="38">
        <f t="shared" si="162"/>
        <v>0</v>
      </c>
      <c r="AL584" s="38">
        <f t="shared" si="163"/>
        <v>0</v>
      </c>
      <c r="AM584" s="38">
        <f t="shared" si="164"/>
        <v>0</v>
      </c>
      <c r="AN584" s="38"/>
    </row>
    <row r="585" spans="4:40" x14ac:dyDescent="0.3">
      <c r="D585" s="150"/>
      <c r="E585" s="146">
        <f t="shared" si="144"/>
        <v>0</v>
      </c>
      <c r="F585" s="96"/>
      <c r="G585" s="96"/>
      <c r="H585" s="96"/>
      <c r="I585" s="96"/>
      <c r="J585" s="96">
        <f>IF(D235=0,0,COUNTIF(D235:New,D235&amp;""))</f>
        <v>0</v>
      </c>
      <c r="K585" s="95">
        <f t="shared" si="145"/>
        <v>0</v>
      </c>
      <c r="L585" s="150">
        <f t="shared" si="146"/>
        <v>0</v>
      </c>
      <c r="M585" s="95">
        <f t="shared" si="147"/>
        <v>0</v>
      </c>
      <c r="N585" s="95">
        <f t="shared" si="148"/>
        <v>0</v>
      </c>
      <c r="O585" s="95">
        <f t="shared" si="149"/>
        <v>0</v>
      </c>
      <c r="P585" s="95">
        <f t="shared" si="150"/>
        <v>0</v>
      </c>
      <c r="Q585" s="95"/>
      <c r="R585" s="95"/>
      <c r="S585" s="95"/>
      <c r="T585" s="95"/>
      <c r="U585" s="95">
        <f t="shared" si="151"/>
        <v>0</v>
      </c>
      <c r="V585" s="95">
        <f t="shared" si="152"/>
        <v>0</v>
      </c>
      <c r="W585" s="95">
        <f t="shared" si="153"/>
        <v>0</v>
      </c>
      <c r="X585" s="95">
        <f t="shared" si="154"/>
        <v>0</v>
      </c>
      <c r="Y585" s="95"/>
      <c r="Z585" s="95"/>
      <c r="AA585" s="95"/>
      <c r="AB585" s="95"/>
      <c r="AC585" s="95">
        <f t="shared" si="155"/>
        <v>0</v>
      </c>
      <c r="AD585" s="95">
        <f t="shared" si="156"/>
        <v>0</v>
      </c>
      <c r="AE585" s="38">
        <f t="shared" si="157"/>
        <v>0</v>
      </c>
      <c r="AF585" s="38">
        <f t="shared" si="158"/>
        <v>0</v>
      </c>
      <c r="AG585" s="38"/>
      <c r="AH585" s="38">
        <f t="shared" si="159"/>
        <v>0</v>
      </c>
      <c r="AI585" s="38">
        <f t="shared" si="160"/>
        <v>0</v>
      </c>
      <c r="AJ585" s="38">
        <f t="shared" si="161"/>
        <v>0</v>
      </c>
      <c r="AK585" s="38">
        <f t="shared" si="162"/>
        <v>0</v>
      </c>
      <c r="AL585" s="38">
        <f t="shared" si="163"/>
        <v>0</v>
      </c>
      <c r="AM585" s="38">
        <f t="shared" si="164"/>
        <v>0</v>
      </c>
      <c r="AN585" s="38"/>
    </row>
    <row r="586" spans="4:40" x14ac:dyDescent="0.3">
      <c r="D586" s="150"/>
      <c r="E586" s="146">
        <f t="shared" si="144"/>
        <v>0</v>
      </c>
      <c r="F586" s="96"/>
      <c r="G586" s="96"/>
      <c r="H586" s="96"/>
      <c r="I586" s="96"/>
      <c r="J586" s="96">
        <f>IF(D236=0,0,COUNTIF(New,D236&amp;""))</f>
        <v>0</v>
      </c>
      <c r="K586" s="95">
        <f t="shared" si="145"/>
        <v>0</v>
      </c>
      <c r="L586" s="150">
        <f t="shared" si="146"/>
        <v>0</v>
      </c>
      <c r="M586" s="95">
        <f t="shared" si="147"/>
        <v>0</v>
      </c>
      <c r="N586" s="95">
        <f t="shared" si="148"/>
        <v>0</v>
      </c>
      <c r="O586" s="95">
        <f t="shared" si="149"/>
        <v>0</v>
      </c>
      <c r="P586" s="95">
        <f t="shared" si="150"/>
        <v>0</v>
      </c>
      <c r="Q586" s="95"/>
      <c r="R586" s="95"/>
      <c r="S586" s="95"/>
      <c r="T586" s="95"/>
      <c r="U586" s="95">
        <f t="shared" si="151"/>
        <v>0</v>
      </c>
      <c r="V586" s="95">
        <f t="shared" si="152"/>
        <v>0</v>
      </c>
      <c r="W586" s="95">
        <f t="shared" si="153"/>
        <v>0</v>
      </c>
      <c r="X586" s="95">
        <f t="shared" si="154"/>
        <v>0</v>
      </c>
      <c r="Y586" s="95"/>
      <c r="Z586" s="95"/>
      <c r="AA586" s="95"/>
      <c r="AB586" s="95"/>
      <c r="AC586" s="95">
        <f t="shared" si="155"/>
        <v>0</v>
      </c>
      <c r="AD586" s="95">
        <f t="shared" si="156"/>
        <v>0</v>
      </c>
      <c r="AE586" s="38">
        <f t="shared" si="157"/>
        <v>0</v>
      </c>
      <c r="AF586" s="38">
        <f t="shared" si="158"/>
        <v>0</v>
      </c>
      <c r="AG586" s="38"/>
      <c r="AH586" s="38">
        <f t="shared" si="159"/>
        <v>0</v>
      </c>
      <c r="AI586" s="38">
        <f t="shared" si="160"/>
        <v>0</v>
      </c>
      <c r="AJ586" s="38">
        <f t="shared" si="161"/>
        <v>0</v>
      </c>
      <c r="AK586" s="38">
        <f t="shared" si="162"/>
        <v>0</v>
      </c>
      <c r="AL586" s="38">
        <f t="shared" si="163"/>
        <v>0</v>
      </c>
      <c r="AM586" s="38">
        <f t="shared" si="164"/>
        <v>0</v>
      </c>
      <c r="AN586" s="38"/>
    </row>
    <row r="587" spans="4:40" x14ac:dyDescent="0.3">
      <c r="D587" s="150"/>
      <c r="E587" s="146">
        <f t="shared" si="144"/>
        <v>0</v>
      </c>
      <c r="F587" s="96"/>
      <c r="G587" s="96"/>
      <c r="H587" s="96"/>
      <c r="I587" s="96"/>
      <c r="J587" s="96">
        <f>IF(D237=0,0,COUNTIF(D237:New,D237&amp;""))</f>
        <v>0</v>
      </c>
      <c r="K587" s="95">
        <f t="shared" si="145"/>
        <v>0</v>
      </c>
      <c r="L587" s="150">
        <f t="shared" si="146"/>
        <v>0</v>
      </c>
      <c r="M587" s="95">
        <f t="shared" si="147"/>
        <v>0</v>
      </c>
      <c r="N587" s="95">
        <f t="shared" si="148"/>
        <v>0</v>
      </c>
      <c r="O587" s="95">
        <f t="shared" si="149"/>
        <v>0</v>
      </c>
      <c r="P587" s="95">
        <f t="shared" si="150"/>
        <v>0</v>
      </c>
      <c r="Q587" s="95"/>
      <c r="R587" s="95"/>
      <c r="S587" s="95"/>
      <c r="T587" s="95"/>
      <c r="U587" s="95">
        <f t="shared" si="151"/>
        <v>0</v>
      </c>
      <c r="V587" s="95">
        <f t="shared" si="152"/>
        <v>0</v>
      </c>
      <c r="W587" s="95">
        <f t="shared" si="153"/>
        <v>0</v>
      </c>
      <c r="X587" s="95">
        <f t="shared" si="154"/>
        <v>0</v>
      </c>
      <c r="Y587" s="95"/>
      <c r="Z587" s="95"/>
      <c r="AA587" s="95"/>
      <c r="AB587" s="95"/>
      <c r="AC587" s="95">
        <f t="shared" si="155"/>
        <v>0</v>
      </c>
      <c r="AD587" s="95">
        <f t="shared" si="156"/>
        <v>0</v>
      </c>
      <c r="AE587" s="38">
        <f t="shared" si="157"/>
        <v>0</v>
      </c>
      <c r="AF587" s="38">
        <f t="shared" si="158"/>
        <v>0</v>
      </c>
      <c r="AG587" s="38"/>
      <c r="AH587" s="38">
        <f t="shared" si="159"/>
        <v>0</v>
      </c>
      <c r="AI587" s="38">
        <f t="shared" si="160"/>
        <v>0</v>
      </c>
      <c r="AJ587" s="38">
        <f t="shared" si="161"/>
        <v>0</v>
      </c>
      <c r="AK587" s="38">
        <f t="shared" si="162"/>
        <v>0</v>
      </c>
      <c r="AL587" s="38">
        <f t="shared" si="163"/>
        <v>0</v>
      </c>
      <c r="AM587" s="38">
        <f t="shared" si="164"/>
        <v>0</v>
      </c>
      <c r="AN587" s="38"/>
    </row>
    <row r="588" spans="4:40" x14ac:dyDescent="0.3">
      <c r="D588" s="150"/>
      <c r="E588" s="146">
        <f t="shared" si="144"/>
        <v>0</v>
      </c>
      <c r="F588" s="96"/>
      <c r="G588" s="96"/>
      <c r="H588" s="96"/>
      <c r="I588" s="96"/>
      <c r="J588" s="96">
        <f>IF(D238=0,0,COUNTIF(D238:New,D238&amp;""))</f>
        <v>0</v>
      </c>
      <c r="K588" s="95">
        <f t="shared" si="145"/>
        <v>0</v>
      </c>
      <c r="L588" s="150">
        <f t="shared" si="146"/>
        <v>0</v>
      </c>
      <c r="M588" s="95">
        <f t="shared" si="147"/>
        <v>0</v>
      </c>
      <c r="N588" s="95">
        <f t="shared" si="148"/>
        <v>0</v>
      </c>
      <c r="O588" s="95">
        <f t="shared" si="149"/>
        <v>0</v>
      </c>
      <c r="P588" s="95">
        <f t="shared" si="150"/>
        <v>0</v>
      </c>
      <c r="Q588" s="95"/>
      <c r="R588" s="95"/>
      <c r="S588" s="95"/>
      <c r="T588" s="95"/>
      <c r="U588" s="95">
        <f t="shared" si="151"/>
        <v>0</v>
      </c>
      <c r="V588" s="95">
        <f t="shared" si="152"/>
        <v>0</v>
      </c>
      <c r="W588" s="95">
        <f t="shared" si="153"/>
        <v>0</v>
      </c>
      <c r="X588" s="95">
        <f t="shared" si="154"/>
        <v>0</v>
      </c>
      <c r="Y588" s="95"/>
      <c r="Z588" s="95"/>
      <c r="AA588" s="95"/>
      <c r="AB588" s="95"/>
      <c r="AC588" s="95">
        <f t="shared" si="155"/>
        <v>0</v>
      </c>
      <c r="AD588" s="95">
        <f t="shared" si="156"/>
        <v>0</v>
      </c>
      <c r="AE588" s="38">
        <f t="shared" si="157"/>
        <v>0</v>
      </c>
      <c r="AF588" s="38">
        <f t="shared" si="158"/>
        <v>0</v>
      </c>
      <c r="AG588" s="38"/>
      <c r="AH588" s="38">
        <f t="shared" si="159"/>
        <v>0</v>
      </c>
      <c r="AI588" s="38">
        <f t="shared" si="160"/>
        <v>0</v>
      </c>
      <c r="AJ588" s="38">
        <f t="shared" si="161"/>
        <v>0</v>
      </c>
      <c r="AK588" s="38">
        <f t="shared" si="162"/>
        <v>0</v>
      </c>
      <c r="AL588" s="38">
        <f t="shared" si="163"/>
        <v>0</v>
      </c>
      <c r="AM588" s="38">
        <f t="shared" si="164"/>
        <v>0</v>
      </c>
      <c r="AN588" s="38"/>
    </row>
    <row r="589" spans="4:40" x14ac:dyDescent="0.3">
      <c r="D589" s="150"/>
      <c r="E589" s="146">
        <f t="shared" si="144"/>
        <v>0</v>
      </c>
      <c r="F589" s="96"/>
      <c r="G589" s="96"/>
      <c r="H589" s="96"/>
      <c r="I589" s="96"/>
      <c r="J589" s="96">
        <f>IF(D239=0,0,COUNTIF(New,D239&amp;""))</f>
        <v>0</v>
      </c>
      <c r="K589" s="95">
        <f t="shared" si="145"/>
        <v>0</v>
      </c>
      <c r="L589" s="150">
        <f t="shared" si="146"/>
        <v>0</v>
      </c>
      <c r="M589" s="95">
        <f t="shared" si="147"/>
        <v>0</v>
      </c>
      <c r="N589" s="95">
        <f t="shared" si="148"/>
        <v>0</v>
      </c>
      <c r="O589" s="95">
        <f t="shared" si="149"/>
        <v>0</v>
      </c>
      <c r="P589" s="95">
        <f t="shared" si="150"/>
        <v>0</v>
      </c>
      <c r="Q589" s="95"/>
      <c r="R589" s="95"/>
      <c r="S589" s="95"/>
      <c r="T589" s="95"/>
      <c r="U589" s="95">
        <f t="shared" si="151"/>
        <v>0</v>
      </c>
      <c r="V589" s="95">
        <f t="shared" si="152"/>
        <v>0</v>
      </c>
      <c r="W589" s="95">
        <f t="shared" si="153"/>
        <v>0</v>
      </c>
      <c r="X589" s="95">
        <f t="shared" si="154"/>
        <v>0</v>
      </c>
      <c r="Y589" s="95"/>
      <c r="Z589" s="95"/>
      <c r="AA589" s="95"/>
      <c r="AB589" s="95"/>
      <c r="AC589" s="95">
        <f t="shared" si="155"/>
        <v>0</v>
      </c>
      <c r="AD589" s="95">
        <f t="shared" si="156"/>
        <v>0</v>
      </c>
      <c r="AE589" s="38">
        <f t="shared" si="157"/>
        <v>0</v>
      </c>
      <c r="AF589" s="38">
        <f t="shared" si="158"/>
        <v>0</v>
      </c>
      <c r="AG589" s="38"/>
      <c r="AH589" s="38">
        <f t="shared" si="159"/>
        <v>0</v>
      </c>
      <c r="AI589" s="38">
        <f t="shared" si="160"/>
        <v>0</v>
      </c>
      <c r="AJ589" s="38">
        <f t="shared" si="161"/>
        <v>0</v>
      </c>
      <c r="AK589" s="38">
        <f t="shared" si="162"/>
        <v>0</v>
      </c>
      <c r="AL589" s="38">
        <f t="shared" si="163"/>
        <v>0</v>
      </c>
      <c r="AM589" s="38">
        <f t="shared" si="164"/>
        <v>0</v>
      </c>
      <c r="AN589" s="38"/>
    </row>
    <row r="590" spans="4:40" x14ac:dyDescent="0.3">
      <c r="D590" s="150"/>
      <c r="E590" s="146">
        <f t="shared" si="144"/>
        <v>0</v>
      </c>
      <c r="F590" s="96"/>
      <c r="G590" s="96"/>
      <c r="H590" s="96"/>
      <c r="I590" s="96"/>
      <c r="J590" s="96">
        <f>IF(D240=0,0,COUNTIF(D240:New,D240&amp;""))</f>
        <v>0</v>
      </c>
      <c r="K590" s="95">
        <f t="shared" si="145"/>
        <v>0</v>
      </c>
      <c r="L590" s="150">
        <f t="shared" si="146"/>
        <v>0</v>
      </c>
      <c r="M590" s="95">
        <f t="shared" si="147"/>
        <v>0</v>
      </c>
      <c r="N590" s="95">
        <f t="shared" si="148"/>
        <v>0</v>
      </c>
      <c r="O590" s="95">
        <f t="shared" si="149"/>
        <v>0</v>
      </c>
      <c r="P590" s="95">
        <f t="shared" si="150"/>
        <v>0</v>
      </c>
      <c r="Q590" s="95"/>
      <c r="R590" s="95"/>
      <c r="S590" s="95"/>
      <c r="T590" s="95"/>
      <c r="U590" s="95">
        <f t="shared" si="151"/>
        <v>0</v>
      </c>
      <c r="V590" s="95">
        <f t="shared" si="152"/>
        <v>0</v>
      </c>
      <c r="W590" s="95">
        <f t="shared" si="153"/>
        <v>0</v>
      </c>
      <c r="X590" s="95">
        <f t="shared" si="154"/>
        <v>0</v>
      </c>
      <c r="Y590" s="95"/>
      <c r="Z590" s="95"/>
      <c r="AA590" s="95"/>
      <c r="AB590" s="95"/>
      <c r="AC590" s="95">
        <f t="shared" si="155"/>
        <v>0</v>
      </c>
      <c r="AD590" s="95">
        <f t="shared" si="156"/>
        <v>0</v>
      </c>
      <c r="AE590" s="38">
        <f t="shared" si="157"/>
        <v>0</v>
      </c>
      <c r="AF590" s="38">
        <f t="shared" si="158"/>
        <v>0</v>
      </c>
      <c r="AG590" s="38"/>
      <c r="AH590" s="38">
        <f t="shared" si="159"/>
        <v>0</v>
      </c>
      <c r="AI590" s="38">
        <f t="shared" si="160"/>
        <v>0</v>
      </c>
      <c r="AJ590" s="38">
        <f t="shared" si="161"/>
        <v>0</v>
      </c>
      <c r="AK590" s="38">
        <f t="shared" si="162"/>
        <v>0</v>
      </c>
      <c r="AL590" s="38">
        <f t="shared" si="163"/>
        <v>0</v>
      </c>
      <c r="AM590" s="38">
        <f t="shared" si="164"/>
        <v>0</v>
      </c>
      <c r="AN590" s="38"/>
    </row>
    <row r="591" spans="4:40" x14ac:dyDescent="0.3">
      <c r="D591" s="150"/>
      <c r="E591" s="146">
        <f t="shared" si="144"/>
        <v>0</v>
      </c>
      <c r="F591" s="96"/>
      <c r="G591" s="96"/>
      <c r="H591" s="96"/>
      <c r="I591" s="96"/>
      <c r="J591" s="96">
        <f>IF(D241=0,0,COUNTIF(D241:New,D241&amp;""))</f>
        <v>0</v>
      </c>
      <c r="K591" s="95">
        <f t="shared" si="145"/>
        <v>0</v>
      </c>
      <c r="L591" s="150">
        <f t="shared" si="146"/>
        <v>0</v>
      </c>
      <c r="M591" s="95">
        <f t="shared" si="147"/>
        <v>0</v>
      </c>
      <c r="N591" s="95">
        <f t="shared" si="148"/>
        <v>0</v>
      </c>
      <c r="O591" s="95">
        <f t="shared" si="149"/>
        <v>0</v>
      </c>
      <c r="P591" s="95">
        <f t="shared" si="150"/>
        <v>0</v>
      </c>
      <c r="Q591" s="95"/>
      <c r="R591" s="95"/>
      <c r="S591" s="95"/>
      <c r="T591" s="95"/>
      <c r="U591" s="95">
        <f t="shared" si="151"/>
        <v>0</v>
      </c>
      <c r="V591" s="95">
        <f t="shared" si="152"/>
        <v>0</v>
      </c>
      <c r="W591" s="95">
        <f t="shared" si="153"/>
        <v>0</v>
      </c>
      <c r="X591" s="95">
        <f t="shared" si="154"/>
        <v>0</v>
      </c>
      <c r="Y591" s="95"/>
      <c r="Z591" s="95"/>
      <c r="AA591" s="95"/>
      <c r="AB591" s="95"/>
      <c r="AC591" s="95">
        <f t="shared" si="155"/>
        <v>0</v>
      </c>
      <c r="AD591" s="95">
        <f t="shared" si="156"/>
        <v>0</v>
      </c>
      <c r="AE591" s="38">
        <f t="shared" si="157"/>
        <v>0</v>
      </c>
      <c r="AF591" s="38">
        <f t="shared" si="158"/>
        <v>0</v>
      </c>
      <c r="AG591" s="38"/>
      <c r="AH591" s="38">
        <f t="shared" si="159"/>
        <v>0</v>
      </c>
      <c r="AI591" s="38">
        <f t="shared" si="160"/>
        <v>0</v>
      </c>
      <c r="AJ591" s="38">
        <f t="shared" si="161"/>
        <v>0</v>
      </c>
      <c r="AK591" s="38">
        <f t="shared" si="162"/>
        <v>0</v>
      </c>
      <c r="AL591" s="38">
        <f t="shared" si="163"/>
        <v>0</v>
      </c>
      <c r="AM591" s="38">
        <f t="shared" si="164"/>
        <v>0</v>
      </c>
      <c r="AN591" s="38"/>
    </row>
    <row r="592" spans="4:40" x14ac:dyDescent="0.3">
      <c r="D592" s="150"/>
      <c r="E592" s="146">
        <f t="shared" si="144"/>
        <v>0</v>
      </c>
      <c r="F592" s="96"/>
      <c r="G592" s="96"/>
      <c r="H592" s="96"/>
      <c r="I592" s="96"/>
      <c r="J592" s="96">
        <f>IF(D242=0,0,COUNTIF(New,D242&amp;""))</f>
        <v>0</v>
      </c>
      <c r="K592" s="95">
        <f t="shared" si="145"/>
        <v>0</v>
      </c>
      <c r="L592" s="150">
        <f t="shared" si="146"/>
        <v>0</v>
      </c>
      <c r="M592" s="95">
        <f t="shared" si="147"/>
        <v>0</v>
      </c>
      <c r="N592" s="95">
        <f t="shared" si="148"/>
        <v>0</v>
      </c>
      <c r="O592" s="95">
        <f t="shared" si="149"/>
        <v>0</v>
      </c>
      <c r="P592" s="95">
        <f t="shared" si="150"/>
        <v>0</v>
      </c>
      <c r="Q592" s="95"/>
      <c r="R592" s="95"/>
      <c r="S592" s="95"/>
      <c r="T592" s="95"/>
      <c r="U592" s="95">
        <f t="shared" si="151"/>
        <v>0</v>
      </c>
      <c r="V592" s="95">
        <f t="shared" si="152"/>
        <v>0</v>
      </c>
      <c r="W592" s="95">
        <f t="shared" si="153"/>
        <v>0</v>
      </c>
      <c r="X592" s="95">
        <f t="shared" si="154"/>
        <v>0</v>
      </c>
      <c r="Y592" s="95"/>
      <c r="Z592" s="95"/>
      <c r="AA592" s="95"/>
      <c r="AB592" s="95"/>
      <c r="AC592" s="95">
        <f t="shared" si="155"/>
        <v>0</v>
      </c>
      <c r="AD592" s="95">
        <f t="shared" si="156"/>
        <v>0</v>
      </c>
      <c r="AE592" s="38">
        <f t="shared" si="157"/>
        <v>0</v>
      </c>
      <c r="AF592" s="38">
        <f t="shared" si="158"/>
        <v>0</v>
      </c>
      <c r="AG592" s="38"/>
      <c r="AH592" s="38">
        <f t="shared" si="159"/>
        <v>0</v>
      </c>
      <c r="AI592" s="38">
        <f t="shared" si="160"/>
        <v>0</v>
      </c>
      <c r="AJ592" s="38">
        <f t="shared" si="161"/>
        <v>0</v>
      </c>
      <c r="AK592" s="38">
        <f t="shared" si="162"/>
        <v>0</v>
      </c>
      <c r="AL592" s="38">
        <f t="shared" si="163"/>
        <v>0</v>
      </c>
      <c r="AM592" s="38">
        <f t="shared" si="164"/>
        <v>0</v>
      </c>
      <c r="AN592" s="38"/>
    </row>
    <row r="593" spans="4:40" x14ac:dyDescent="0.3">
      <c r="D593" s="150"/>
      <c r="E593" s="146">
        <f t="shared" si="144"/>
        <v>0</v>
      </c>
      <c r="F593" s="96"/>
      <c r="G593" s="96"/>
      <c r="H593" s="96"/>
      <c r="I593" s="96"/>
      <c r="J593" s="96">
        <f>IF(D243=0,0,COUNTIF(D243:New,D243&amp;""))</f>
        <v>0</v>
      </c>
      <c r="K593" s="95">
        <f t="shared" si="145"/>
        <v>0</v>
      </c>
      <c r="L593" s="150">
        <f t="shared" si="146"/>
        <v>0</v>
      </c>
      <c r="M593" s="95">
        <f t="shared" si="147"/>
        <v>0</v>
      </c>
      <c r="N593" s="95">
        <f t="shared" si="148"/>
        <v>0</v>
      </c>
      <c r="O593" s="95">
        <f t="shared" si="149"/>
        <v>0</v>
      </c>
      <c r="P593" s="95">
        <f t="shared" si="150"/>
        <v>0</v>
      </c>
      <c r="Q593" s="95"/>
      <c r="R593" s="95"/>
      <c r="S593" s="95"/>
      <c r="T593" s="95"/>
      <c r="U593" s="95">
        <f t="shared" si="151"/>
        <v>0</v>
      </c>
      <c r="V593" s="95">
        <f t="shared" si="152"/>
        <v>0</v>
      </c>
      <c r="W593" s="95">
        <f t="shared" si="153"/>
        <v>0</v>
      </c>
      <c r="X593" s="95">
        <f t="shared" si="154"/>
        <v>0</v>
      </c>
      <c r="Y593" s="95"/>
      <c r="Z593" s="95"/>
      <c r="AA593" s="95"/>
      <c r="AB593" s="95"/>
      <c r="AC593" s="95">
        <f t="shared" si="155"/>
        <v>0</v>
      </c>
      <c r="AD593" s="95">
        <f t="shared" si="156"/>
        <v>0</v>
      </c>
      <c r="AE593" s="38">
        <f t="shared" si="157"/>
        <v>0</v>
      </c>
      <c r="AF593" s="38">
        <f t="shared" si="158"/>
        <v>0</v>
      </c>
      <c r="AG593" s="38"/>
      <c r="AH593" s="38">
        <f t="shared" si="159"/>
        <v>0</v>
      </c>
      <c r="AI593" s="38">
        <f t="shared" si="160"/>
        <v>0</v>
      </c>
      <c r="AJ593" s="38">
        <f t="shared" si="161"/>
        <v>0</v>
      </c>
      <c r="AK593" s="38">
        <f t="shared" si="162"/>
        <v>0</v>
      </c>
      <c r="AL593" s="38">
        <f t="shared" si="163"/>
        <v>0</v>
      </c>
      <c r="AM593" s="38">
        <f t="shared" si="164"/>
        <v>0</v>
      </c>
      <c r="AN593" s="38"/>
    </row>
    <row r="594" spans="4:40" x14ac:dyDescent="0.3">
      <c r="D594" s="150"/>
      <c r="E594" s="146">
        <f t="shared" si="144"/>
        <v>0</v>
      </c>
      <c r="F594" s="96"/>
      <c r="G594" s="96"/>
      <c r="H594" s="96"/>
      <c r="I594" s="96"/>
      <c r="J594" s="96">
        <f>IF(D244=0,0,COUNTIF(D244:New,D244&amp;""))</f>
        <v>0</v>
      </c>
      <c r="K594" s="95">
        <f t="shared" si="145"/>
        <v>0</v>
      </c>
      <c r="L594" s="150">
        <f t="shared" si="146"/>
        <v>0</v>
      </c>
      <c r="M594" s="95">
        <f t="shared" si="147"/>
        <v>0</v>
      </c>
      <c r="N594" s="95">
        <f t="shared" si="148"/>
        <v>0</v>
      </c>
      <c r="O594" s="95">
        <f t="shared" si="149"/>
        <v>0</v>
      </c>
      <c r="P594" s="95">
        <f t="shared" si="150"/>
        <v>0</v>
      </c>
      <c r="Q594" s="95"/>
      <c r="R594" s="95"/>
      <c r="S594" s="95"/>
      <c r="T594" s="95"/>
      <c r="U594" s="95">
        <f t="shared" si="151"/>
        <v>0</v>
      </c>
      <c r="V594" s="95">
        <f t="shared" si="152"/>
        <v>0</v>
      </c>
      <c r="W594" s="95">
        <f t="shared" si="153"/>
        <v>0</v>
      </c>
      <c r="X594" s="95">
        <f t="shared" si="154"/>
        <v>0</v>
      </c>
      <c r="Y594" s="95"/>
      <c r="Z594" s="95"/>
      <c r="AA594" s="95"/>
      <c r="AB594" s="95"/>
      <c r="AC594" s="95">
        <f t="shared" si="155"/>
        <v>0</v>
      </c>
      <c r="AD594" s="95">
        <f t="shared" si="156"/>
        <v>0</v>
      </c>
      <c r="AE594" s="38">
        <f t="shared" si="157"/>
        <v>0</v>
      </c>
      <c r="AF594" s="38">
        <f t="shared" si="158"/>
        <v>0</v>
      </c>
      <c r="AG594" s="38"/>
      <c r="AH594" s="38">
        <f t="shared" si="159"/>
        <v>0</v>
      </c>
      <c r="AI594" s="38">
        <f t="shared" si="160"/>
        <v>0</v>
      </c>
      <c r="AJ594" s="38">
        <f t="shared" si="161"/>
        <v>0</v>
      </c>
      <c r="AK594" s="38">
        <f t="shared" si="162"/>
        <v>0</v>
      </c>
      <c r="AL594" s="38">
        <f t="shared" si="163"/>
        <v>0</v>
      </c>
      <c r="AM594" s="38">
        <f t="shared" si="164"/>
        <v>0</v>
      </c>
      <c r="AN594" s="38"/>
    </row>
    <row r="595" spans="4:40" x14ac:dyDescent="0.3">
      <c r="D595" s="150"/>
      <c r="E595" s="146">
        <f t="shared" si="144"/>
        <v>0</v>
      </c>
      <c r="F595" s="96"/>
      <c r="G595" s="96"/>
      <c r="H595" s="96"/>
      <c r="I595" s="96"/>
      <c r="J595" s="96">
        <f>IF(D245=0,0,COUNTIF(New,D245&amp;""))</f>
        <v>0</v>
      </c>
      <c r="K595" s="95">
        <f t="shared" si="145"/>
        <v>0</v>
      </c>
      <c r="L595" s="150">
        <f t="shared" si="146"/>
        <v>0</v>
      </c>
      <c r="M595" s="95">
        <f t="shared" si="147"/>
        <v>0</v>
      </c>
      <c r="N595" s="95">
        <f t="shared" si="148"/>
        <v>0</v>
      </c>
      <c r="O595" s="95">
        <f t="shared" si="149"/>
        <v>0</v>
      </c>
      <c r="P595" s="95">
        <f t="shared" si="150"/>
        <v>0</v>
      </c>
      <c r="Q595" s="95"/>
      <c r="R595" s="95"/>
      <c r="S595" s="95"/>
      <c r="T595" s="95"/>
      <c r="U595" s="95">
        <f t="shared" si="151"/>
        <v>0</v>
      </c>
      <c r="V595" s="95">
        <f t="shared" si="152"/>
        <v>0</v>
      </c>
      <c r="W595" s="95">
        <f t="shared" si="153"/>
        <v>0</v>
      </c>
      <c r="X595" s="95">
        <f t="shared" si="154"/>
        <v>0</v>
      </c>
      <c r="Y595" s="95"/>
      <c r="Z595" s="95"/>
      <c r="AA595" s="95"/>
      <c r="AB595" s="95"/>
      <c r="AC595" s="95">
        <f t="shared" si="155"/>
        <v>0</v>
      </c>
      <c r="AD595" s="95">
        <f t="shared" si="156"/>
        <v>0</v>
      </c>
      <c r="AE595" s="38">
        <f t="shared" si="157"/>
        <v>0</v>
      </c>
      <c r="AF595" s="38">
        <f t="shared" si="158"/>
        <v>0</v>
      </c>
      <c r="AG595" s="38"/>
      <c r="AH595" s="38">
        <f t="shared" si="159"/>
        <v>0</v>
      </c>
      <c r="AI595" s="38">
        <f t="shared" si="160"/>
        <v>0</v>
      </c>
      <c r="AJ595" s="38">
        <f t="shared" si="161"/>
        <v>0</v>
      </c>
      <c r="AK595" s="38">
        <f t="shared" si="162"/>
        <v>0</v>
      </c>
      <c r="AL595" s="38">
        <f t="shared" si="163"/>
        <v>0</v>
      </c>
      <c r="AM595" s="38">
        <f t="shared" si="164"/>
        <v>0</v>
      </c>
      <c r="AN595" s="38"/>
    </row>
    <row r="596" spans="4:40" x14ac:dyDescent="0.3">
      <c r="D596" s="150"/>
      <c r="E596" s="146">
        <f t="shared" si="144"/>
        <v>0</v>
      </c>
      <c r="F596" s="96"/>
      <c r="G596" s="96"/>
      <c r="H596" s="96"/>
      <c r="I596" s="96"/>
      <c r="J596" s="96">
        <f>IF(D246=0,0,COUNTIF(D246:New,D246&amp;""))</f>
        <v>0</v>
      </c>
      <c r="K596" s="95">
        <f t="shared" si="145"/>
        <v>0</v>
      </c>
      <c r="L596" s="150">
        <f t="shared" si="146"/>
        <v>0</v>
      </c>
      <c r="M596" s="95">
        <f t="shared" si="147"/>
        <v>0</v>
      </c>
      <c r="N596" s="95">
        <f t="shared" si="148"/>
        <v>0</v>
      </c>
      <c r="O596" s="95">
        <f t="shared" si="149"/>
        <v>0</v>
      </c>
      <c r="P596" s="95">
        <f t="shared" si="150"/>
        <v>0</v>
      </c>
      <c r="Q596" s="95"/>
      <c r="R596" s="95"/>
      <c r="S596" s="95"/>
      <c r="T596" s="95"/>
      <c r="U596" s="95">
        <f t="shared" si="151"/>
        <v>0</v>
      </c>
      <c r="V596" s="95">
        <f t="shared" si="152"/>
        <v>0</v>
      </c>
      <c r="W596" s="95">
        <f t="shared" si="153"/>
        <v>0</v>
      </c>
      <c r="X596" s="95">
        <f t="shared" si="154"/>
        <v>0</v>
      </c>
      <c r="Y596" s="95"/>
      <c r="Z596" s="95"/>
      <c r="AA596" s="95"/>
      <c r="AB596" s="95"/>
      <c r="AC596" s="95">
        <f t="shared" si="155"/>
        <v>0</v>
      </c>
      <c r="AD596" s="95">
        <f t="shared" si="156"/>
        <v>0</v>
      </c>
      <c r="AE596" s="38">
        <f t="shared" si="157"/>
        <v>0</v>
      </c>
      <c r="AF596" s="38">
        <f t="shared" si="158"/>
        <v>0</v>
      </c>
      <c r="AG596" s="38"/>
      <c r="AH596" s="38">
        <f t="shared" si="159"/>
        <v>0</v>
      </c>
      <c r="AI596" s="38">
        <f t="shared" si="160"/>
        <v>0</v>
      </c>
      <c r="AJ596" s="38">
        <f t="shared" si="161"/>
        <v>0</v>
      </c>
      <c r="AK596" s="38">
        <f t="shared" si="162"/>
        <v>0</v>
      </c>
      <c r="AL596" s="38">
        <f t="shared" si="163"/>
        <v>0</v>
      </c>
      <c r="AM596" s="38">
        <f t="shared" si="164"/>
        <v>0</v>
      </c>
      <c r="AN596" s="38"/>
    </row>
    <row r="597" spans="4:40" x14ac:dyDescent="0.3">
      <c r="D597" s="150"/>
      <c r="E597" s="146">
        <f t="shared" si="144"/>
        <v>0</v>
      </c>
      <c r="F597" s="96"/>
      <c r="G597" s="96"/>
      <c r="H597" s="96"/>
      <c r="I597" s="96"/>
      <c r="J597" s="96">
        <f>IF(D247=0,0,COUNTIF(D247:New,D247&amp;""))</f>
        <v>0</v>
      </c>
      <c r="K597" s="95">
        <f t="shared" si="145"/>
        <v>0</v>
      </c>
      <c r="L597" s="150">
        <f t="shared" si="146"/>
        <v>0</v>
      </c>
      <c r="M597" s="95">
        <f t="shared" si="147"/>
        <v>0</v>
      </c>
      <c r="N597" s="95">
        <f t="shared" si="148"/>
        <v>0</v>
      </c>
      <c r="O597" s="95">
        <f t="shared" si="149"/>
        <v>0</v>
      </c>
      <c r="P597" s="95">
        <f t="shared" si="150"/>
        <v>0</v>
      </c>
      <c r="Q597" s="95"/>
      <c r="R597" s="95"/>
      <c r="S597" s="95"/>
      <c r="T597" s="95"/>
      <c r="U597" s="95">
        <f t="shared" si="151"/>
        <v>0</v>
      </c>
      <c r="V597" s="95">
        <f t="shared" si="152"/>
        <v>0</v>
      </c>
      <c r="W597" s="95">
        <f t="shared" si="153"/>
        <v>0</v>
      </c>
      <c r="X597" s="95">
        <f t="shared" si="154"/>
        <v>0</v>
      </c>
      <c r="Y597" s="95"/>
      <c r="Z597" s="95"/>
      <c r="AA597" s="95"/>
      <c r="AB597" s="95"/>
      <c r="AC597" s="95">
        <f t="shared" si="155"/>
        <v>0</v>
      </c>
      <c r="AD597" s="95">
        <f t="shared" si="156"/>
        <v>0</v>
      </c>
      <c r="AE597" s="38">
        <f t="shared" si="157"/>
        <v>0</v>
      </c>
      <c r="AF597" s="38">
        <f t="shared" si="158"/>
        <v>0</v>
      </c>
      <c r="AG597" s="38"/>
      <c r="AH597" s="38">
        <f t="shared" si="159"/>
        <v>0</v>
      </c>
      <c r="AI597" s="38">
        <f t="shared" si="160"/>
        <v>0</v>
      </c>
      <c r="AJ597" s="38">
        <f t="shared" si="161"/>
        <v>0</v>
      </c>
      <c r="AK597" s="38">
        <f t="shared" si="162"/>
        <v>0</v>
      </c>
      <c r="AL597" s="38">
        <f t="shared" si="163"/>
        <v>0</v>
      </c>
      <c r="AM597" s="38">
        <f t="shared" si="164"/>
        <v>0</v>
      </c>
      <c r="AN597" s="38"/>
    </row>
    <row r="598" spans="4:40" x14ac:dyDescent="0.3">
      <c r="D598" s="150"/>
      <c r="E598" s="146">
        <f t="shared" si="144"/>
        <v>0</v>
      </c>
      <c r="F598" s="96"/>
      <c r="G598" s="96"/>
      <c r="H598" s="96"/>
      <c r="I598" s="96"/>
      <c r="J598" s="96">
        <f>IF(D248=0,0,COUNTIF(New,D248&amp;""))</f>
        <v>0</v>
      </c>
      <c r="K598" s="95">
        <f t="shared" si="145"/>
        <v>0</v>
      </c>
      <c r="L598" s="150">
        <f t="shared" si="146"/>
        <v>0</v>
      </c>
      <c r="M598" s="95">
        <f t="shared" si="147"/>
        <v>0</v>
      </c>
      <c r="N598" s="95">
        <f t="shared" si="148"/>
        <v>0</v>
      </c>
      <c r="O598" s="95">
        <f t="shared" si="149"/>
        <v>0</v>
      </c>
      <c r="P598" s="95">
        <f t="shared" si="150"/>
        <v>0</v>
      </c>
      <c r="Q598" s="95"/>
      <c r="R598" s="95"/>
      <c r="S598" s="95"/>
      <c r="T598" s="95"/>
      <c r="U598" s="95">
        <f t="shared" si="151"/>
        <v>0</v>
      </c>
      <c r="V598" s="95">
        <f t="shared" si="152"/>
        <v>0</v>
      </c>
      <c r="W598" s="95">
        <f t="shared" si="153"/>
        <v>0</v>
      </c>
      <c r="X598" s="95">
        <f t="shared" si="154"/>
        <v>0</v>
      </c>
      <c r="Y598" s="95"/>
      <c r="Z598" s="95"/>
      <c r="AA598" s="95"/>
      <c r="AB598" s="95"/>
      <c r="AC598" s="95">
        <f t="shared" si="155"/>
        <v>0</v>
      </c>
      <c r="AD598" s="95">
        <f t="shared" si="156"/>
        <v>0</v>
      </c>
      <c r="AE598" s="38">
        <f t="shared" si="157"/>
        <v>0</v>
      </c>
      <c r="AF598" s="38">
        <f t="shared" si="158"/>
        <v>0</v>
      </c>
      <c r="AG598" s="38"/>
      <c r="AH598" s="38">
        <f t="shared" si="159"/>
        <v>0</v>
      </c>
      <c r="AI598" s="38">
        <f t="shared" si="160"/>
        <v>0</v>
      </c>
      <c r="AJ598" s="38">
        <f t="shared" si="161"/>
        <v>0</v>
      </c>
      <c r="AK598" s="38">
        <f t="shared" si="162"/>
        <v>0</v>
      </c>
      <c r="AL598" s="38">
        <f t="shared" si="163"/>
        <v>0</v>
      </c>
      <c r="AM598" s="38">
        <f t="shared" si="164"/>
        <v>0</v>
      </c>
      <c r="AN598" s="38"/>
    </row>
    <row r="599" spans="4:40" x14ac:dyDescent="0.3">
      <c r="D599" s="150"/>
      <c r="E599" s="146">
        <f t="shared" si="144"/>
        <v>0</v>
      </c>
      <c r="F599" s="96"/>
      <c r="G599" s="96"/>
      <c r="H599" s="96"/>
      <c r="I599" s="96"/>
      <c r="J599" s="96">
        <f>IF(D249=0,0,COUNTIF(D249:New,D249&amp;""))</f>
        <v>0</v>
      </c>
      <c r="K599" s="95">
        <f t="shared" si="145"/>
        <v>0</v>
      </c>
      <c r="L599" s="150">
        <f t="shared" si="146"/>
        <v>0</v>
      </c>
      <c r="M599" s="95">
        <f t="shared" si="147"/>
        <v>0</v>
      </c>
      <c r="N599" s="95">
        <f t="shared" si="148"/>
        <v>0</v>
      </c>
      <c r="O599" s="95">
        <f t="shared" si="149"/>
        <v>0</v>
      </c>
      <c r="P599" s="95">
        <f t="shared" si="150"/>
        <v>0</v>
      </c>
      <c r="Q599" s="95"/>
      <c r="R599" s="95"/>
      <c r="S599" s="95"/>
      <c r="T599" s="95"/>
      <c r="U599" s="95">
        <f t="shared" si="151"/>
        <v>0</v>
      </c>
      <c r="V599" s="95">
        <f t="shared" si="152"/>
        <v>0</v>
      </c>
      <c r="W599" s="95">
        <f t="shared" si="153"/>
        <v>0</v>
      </c>
      <c r="X599" s="95">
        <f t="shared" si="154"/>
        <v>0</v>
      </c>
      <c r="Y599" s="95"/>
      <c r="Z599" s="95"/>
      <c r="AA599" s="95"/>
      <c r="AB599" s="95"/>
      <c r="AC599" s="95">
        <f t="shared" si="155"/>
        <v>0</v>
      </c>
      <c r="AD599" s="95">
        <f t="shared" si="156"/>
        <v>0</v>
      </c>
      <c r="AE599" s="38">
        <f t="shared" si="157"/>
        <v>0</v>
      </c>
      <c r="AF599" s="38">
        <f t="shared" si="158"/>
        <v>0</v>
      </c>
      <c r="AG599" s="38"/>
      <c r="AH599" s="38">
        <f t="shared" si="159"/>
        <v>0</v>
      </c>
      <c r="AI599" s="38">
        <f t="shared" si="160"/>
        <v>0</v>
      </c>
      <c r="AJ599" s="38">
        <f t="shared" si="161"/>
        <v>0</v>
      </c>
      <c r="AK599" s="38">
        <f t="shared" si="162"/>
        <v>0</v>
      </c>
      <c r="AL599" s="38">
        <f t="shared" si="163"/>
        <v>0</v>
      </c>
      <c r="AM599" s="38">
        <f t="shared" si="164"/>
        <v>0</v>
      </c>
      <c r="AN599" s="38"/>
    </row>
    <row r="600" spans="4:40" x14ac:dyDescent="0.3">
      <c r="D600" s="150"/>
      <c r="E600" s="146">
        <f t="shared" si="144"/>
        <v>0</v>
      </c>
      <c r="F600" s="96"/>
      <c r="G600" s="96"/>
      <c r="H600" s="96"/>
      <c r="I600" s="96"/>
      <c r="J600" s="96">
        <f>IF(D250=0,0,COUNTIF(D250:New,D250&amp;""))</f>
        <v>0</v>
      </c>
      <c r="K600" s="95">
        <f t="shared" si="145"/>
        <v>0</v>
      </c>
      <c r="L600" s="150">
        <f t="shared" si="146"/>
        <v>0</v>
      </c>
      <c r="M600" s="95">
        <f t="shared" si="147"/>
        <v>0</v>
      </c>
      <c r="N600" s="95">
        <f t="shared" si="148"/>
        <v>0</v>
      </c>
      <c r="O600" s="95">
        <f t="shared" si="149"/>
        <v>0</v>
      </c>
      <c r="P600" s="95">
        <f t="shared" si="150"/>
        <v>0</v>
      </c>
      <c r="Q600" s="95"/>
      <c r="R600" s="95"/>
      <c r="S600" s="95"/>
      <c r="T600" s="95"/>
      <c r="U600" s="95">
        <f t="shared" si="151"/>
        <v>0</v>
      </c>
      <c r="V600" s="95">
        <f t="shared" si="152"/>
        <v>0</v>
      </c>
      <c r="W600" s="95">
        <f t="shared" si="153"/>
        <v>0</v>
      </c>
      <c r="X600" s="95">
        <f t="shared" si="154"/>
        <v>0</v>
      </c>
      <c r="Y600" s="95"/>
      <c r="Z600" s="95"/>
      <c r="AA600" s="95"/>
      <c r="AB600" s="95"/>
      <c r="AC600" s="95">
        <f t="shared" si="155"/>
        <v>0</v>
      </c>
      <c r="AD600" s="95">
        <f t="shared" si="156"/>
        <v>0</v>
      </c>
      <c r="AE600" s="38">
        <f t="shared" si="157"/>
        <v>0</v>
      </c>
      <c r="AF600" s="38">
        <f t="shared" si="158"/>
        <v>0</v>
      </c>
      <c r="AG600" s="38"/>
      <c r="AH600" s="38">
        <f t="shared" si="159"/>
        <v>0</v>
      </c>
      <c r="AI600" s="38">
        <f t="shared" si="160"/>
        <v>0</v>
      </c>
      <c r="AJ600" s="38">
        <f t="shared" si="161"/>
        <v>0</v>
      </c>
      <c r="AK600" s="38">
        <f t="shared" si="162"/>
        <v>0</v>
      </c>
      <c r="AL600" s="38">
        <f t="shared" si="163"/>
        <v>0</v>
      </c>
      <c r="AM600" s="38">
        <f t="shared" si="164"/>
        <v>0</v>
      </c>
      <c r="AN600" s="38"/>
    </row>
    <row r="601" spans="4:40" x14ac:dyDescent="0.3">
      <c r="D601" s="150"/>
      <c r="E601" s="146">
        <f t="shared" si="144"/>
        <v>0</v>
      </c>
      <c r="F601" s="96"/>
      <c r="G601" s="96"/>
      <c r="H601" s="96"/>
      <c r="I601" s="96"/>
      <c r="J601" s="96">
        <f>IF(D251=0,0,COUNTIF(New,D251&amp;""))</f>
        <v>0</v>
      </c>
      <c r="K601" s="95">
        <f t="shared" si="145"/>
        <v>0</v>
      </c>
      <c r="L601" s="150">
        <f t="shared" si="146"/>
        <v>0</v>
      </c>
      <c r="M601" s="95">
        <f t="shared" si="147"/>
        <v>0</v>
      </c>
      <c r="N601" s="95">
        <f t="shared" si="148"/>
        <v>0</v>
      </c>
      <c r="O601" s="95">
        <f t="shared" si="149"/>
        <v>0</v>
      </c>
      <c r="P601" s="95">
        <f t="shared" si="150"/>
        <v>0</v>
      </c>
      <c r="Q601" s="95"/>
      <c r="R601" s="95"/>
      <c r="S601" s="95"/>
      <c r="T601" s="95"/>
      <c r="U601" s="95">
        <f t="shared" si="151"/>
        <v>0</v>
      </c>
      <c r="V601" s="95">
        <f t="shared" si="152"/>
        <v>0</v>
      </c>
      <c r="W601" s="95">
        <f t="shared" si="153"/>
        <v>0</v>
      </c>
      <c r="X601" s="95">
        <f t="shared" si="154"/>
        <v>0</v>
      </c>
      <c r="Y601" s="95"/>
      <c r="Z601" s="95"/>
      <c r="AA601" s="95"/>
      <c r="AB601" s="95"/>
      <c r="AC601" s="95">
        <f t="shared" si="155"/>
        <v>0</v>
      </c>
      <c r="AD601" s="95">
        <f t="shared" si="156"/>
        <v>0</v>
      </c>
      <c r="AE601" s="38">
        <f t="shared" si="157"/>
        <v>0</v>
      </c>
      <c r="AF601" s="38">
        <f t="shared" si="158"/>
        <v>0</v>
      </c>
      <c r="AG601" s="38"/>
      <c r="AH601" s="38">
        <f t="shared" si="159"/>
        <v>0</v>
      </c>
      <c r="AI601" s="38">
        <f t="shared" si="160"/>
        <v>0</v>
      </c>
      <c r="AJ601" s="38">
        <f t="shared" si="161"/>
        <v>0</v>
      </c>
      <c r="AK601" s="38">
        <f t="shared" si="162"/>
        <v>0</v>
      </c>
      <c r="AL601" s="38">
        <f t="shared" si="163"/>
        <v>0</v>
      </c>
      <c r="AM601" s="38">
        <f t="shared" si="164"/>
        <v>0</v>
      </c>
      <c r="AN601" s="38"/>
    </row>
    <row r="602" spans="4:40" x14ac:dyDescent="0.3">
      <c r="D602" s="150"/>
      <c r="E602" s="146">
        <f t="shared" si="144"/>
        <v>0</v>
      </c>
      <c r="F602" s="96"/>
      <c r="G602" s="96"/>
      <c r="H602" s="96"/>
      <c r="I602" s="96"/>
      <c r="J602" s="96">
        <f>IF(D252=0,0,COUNTIF(D252:New,D252&amp;""))</f>
        <v>0</v>
      </c>
      <c r="K602" s="95">
        <f t="shared" si="145"/>
        <v>0</v>
      </c>
      <c r="L602" s="150">
        <f t="shared" si="146"/>
        <v>0</v>
      </c>
      <c r="M602" s="95">
        <f t="shared" si="147"/>
        <v>0</v>
      </c>
      <c r="N602" s="95">
        <f t="shared" si="148"/>
        <v>0</v>
      </c>
      <c r="O602" s="95">
        <f t="shared" si="149"/>
        <v>0</v>
      </c>
      <c r="P602" s="95">
        <f t="shared" si="150"/>
        <v>0</v>
      </c>
      <c r="Q602" s="95"/>
      <c r="R602" s="95"/>
      <c r="S602" s="95"/>
      <c r="T602" s="95"/>
      <c r="U602" s="95">
        <f t="shared" si="151"/>
        <v>0</v>
      </c>
      <c r="V602" s="95">
        <f t="shared" si="152"/>
        <v>0</v>
      </c>
      <c r="W602" s="95">
        <f t="shared" si="153"/>
        <v>0</v>
      </c>
      <c r="X602" s="95">
        <f t="shared" si="154"/>
        <v>0</v>
      </c>
      <c r="Y602" s="95"/>
      <c r="Z602" s="95"/>
      <c r="AA602" s="95"/>
      <c r="AB602" s="95"/>
      <c r="AC602" s="95">
        <f t="shared" si="155"/>
        <v>0</v>
      </c>
      <c r="AD602" s="95">
        <f t="shared" si="156"/>
        <v>0</v>
      </c>
      <c r="AE602" s="38">
        <f t="shared" si="157"/>
        <v>0</v>
      </c>
      <c r="AF602" s="38">
        <f t="shared" si="158"/>
        <v>0</v>
      </c>
      <c r="AG602" s="38"/>
      <c r="AH602" s="38">
        <f t="shared" si="159"/>
        <v>0</v>
      </c>
      <c r="AI602" s="38">
        <f t="shared" si="160"/>
        <v>0</v>
      </c>
      <c r="AJ602" s="38">
        <f t="shared" si="161"/>
        <v>0</v>
      </c>
      <c r="AK602" s="38">
        <f t="shared" si="162"/>
        <v>0</v>
      </c>
      <c r="AL602" s="38">
        <f t="shared" si="163"/>
        <v>0</v>
      </c>
      <c r="AM602" s="38">
        <f t="shared" si="164"/>
        <v>0</v>
      </c>
      <c r="AN602" s="38"/>
    </row>
    <row r="603" spans="4:40" x14ac:dyDescent="0.3">
      <c r="D603" s="150"/>
      <c r="E603" s="146">
        <f t="shared" si="144"/>
        <v>0</v>
      </c>
      <c r="F603" s="96"/>
      <c r="G603" s="96"/>
      <c r="H603" s="96"/>
      <c r="I603" s="96"/>
      <c r="J603" s="96">
        <f>IF(D253=0,0,COUNTIF(D253:New,D253&amp;""))</f>
        <v>0</v>
      </c>
      <c r="K603" s="95">
        <f t="shared" si="145"/>
        <v>0</v>
      </c>
      <c r="L603" s="150">
        <f t="shared" si="146"/>
        <v>0</v>
      </c>
      <c r="M603" s="95">
        <f t="shared" si="147"/>
        <v>0</v>
      </c>
      <c r="N603" s="95">
        <f t="shared" si="148"/>
        <v>0</v>
      </c>
      <c r="O603" s="95">
        <f t="shared" si="149"/>
        <v>0</v>
      </c>
      <c r="P603" s="95">
        <f t="shared" si="150"/>
        <v>0</v>
      </c>
      <c r="Q603" s="95"/>
      <c r="R603" s="95"/>
      <c r="S603" s="95"/>
      <c r="T603" s="95"/>
      <c r="U603" s="95">
        <f t="shared" si="151"/>
        <v>0</v>
      </c>
      <c r="V603" s="95">
        <f t="shared" si="152"/>
        <v>0</v>
      </c>
      <c r="W603" s="95">
        <f t="shared" si="153"/>
        <v>0</v>
      </c>
      <c r="X603" s="95">
        <f t="shared" si="154"/>
        <v>0</v>
      </c>
      <c r="Y603" s="95"/>
      <c r="Z603" s="95"/>
      <c r="AA603" s="95"/>
      <c r="AB603" s="95"/>
      <c r="AC603" s="95">
        <f t="shared" si="155"/>
        <v>0</v>
      </c>
      <c r="AD603" s="95">
        <f t="shared" si="156"/>
        <v>0</v>
      </c>
      <c r="AE603" s="38">
        <f t="shared" si="157"/>
        <v>0</v>
      </c>
      <c r="AF603" s="38">
        <f t="shared" si="158"/>
        <v>0</v>
      </c>
      <c r="AG603" s="38"/>
      <c r="AH603" s="38">
        <f t="shared" si="159"/>
        <v>0</v>
      </c>
      <c r="AI603" s="38">
        <f t="shared" si="160"/>
        <v>0</v>
      </c>
      <c r="AJ603" s="38">
        <f t="shared" si="161"/>
        <v>0</v>
      </c>
      <c r="AK603" s="38">
        <f t="shared" si="162"/>
        <v>0</v>
      </c>
      <c r="AL603" s="38">
        <f t="shared" si="163"/>
        <v>0</v>
      </c>
      <c r="AM603" s="38">
        <f t="shared" si="164"/>
        <v>0</v>
      </c>
      <c r="AN603" s="38"/>
    </row>
    <row r="604" spans="4:40" x14ac:dyDescent="0.3">
      <c r="D604" s="150"/>
      <c r="E604" s="146">
        <f t="shared" si="144"/>
        <v>0</v>
      </c>
      <c r="F604" s="96"/>
      <c r="G604" s="96"/>
      <c r="H604" s="96"/>
      <c r="I604" s="96"/>
      <c r="J604" s="96">
        <f>IF(D254=0,0,COUNTIF(New,D254&amp;""))</f>
        <v>0</v>
      </c>
      <c r="K604" s="95">
        <f t="shared" si="145"/>
        <v>0</v>
      </c>
      <c r="L604" s="150">
        <f t="shared" si="146"/>
        <v>0</v>
      </c>
      <c r="M604" s="95">
        <f t="shared" si="147"/>
        <v>0</v>
      </c>
      <c r="N604" s="95">
        <f t="shared" si="148"/>
        <v>0</v>
      </c>
      <c r="O604" s="95">
        <f t="shared" si="149"/>
        <v>0</v>
      </c>
      <c r="P604" s="95">
        <f t="shared" si="150"/>
        <v>0</v>
      </c>
      <c r="Q604" s="95"/>
      <c r="R604" s="95"/>
      <c r="S604" s="95"/>
      <c r="T604" s="95"/>
      <c r="U604" s="95">
        <f t="shared" si="151"/>
        <v>0</v>
      </c>
      <c r="V604" s="95">
        <f t="shared" si="152"/>
        <v>0</v>
      </c>
      <c r="W604" s="95">
        <f t="shared" si="153"/>
        <v>0</v>
      </c>
      <c r="X604" s="95">
        <f t="shared" si="154"/>
        <v>0</v>
      </c>
      <c r="Y604" s="95"/>
      <c r="Z604" s="95"/>
      <c r="AA604" s="95"/>
      <c r="AB604" s="95"/>
      <c r="AC604" s="95">
        <f t="shared" si="155"/>
        <v>0</v>
      </c>
      <c r="AD604" s="95">
        <f t="shared" si="156"/>
        <v>0</v>
      </c>
      <c r="AE604" s="38">
        <f t="shared" si="157"/>
        <v>0</v>
      </c>
      <c r="AF604" s="38">
        <f t="shared" si="158"/>
        <v>0</v>
      </c>
      <c r="AG604" s="38"/>
      <c r="AH604" s="38">
        <f t="shared" si="159"/>
        <v>0</v>
      </c>
      <c r="AI604" s="38">
        <f t="shared" si="160"/>
        <v>0</v>
      </c>
      <c r="AJ604" s="38">
        <f t="shared" si="161"/>
        <v>0</v>
      </c>
      <c r="AK604" s="38">
        <f t="shared" si="162"/>
        <v>0</v>
      </c>
      <c r="AL604" s="38">
        <f t="shared" si="163"/>
        <v>0</v>
      </c>
      <c r="AM604" s="38">
        <f t="shared" si="164"/>
        <v>0</v>
      </c>
      <c r="AN604" s="38"/>
    </row>
    <row r="605" spans="4:40" x14ac:dyDescent="0.3">
      <c r="D605" s="150"/>
      <c r="E605" s="146">
        <f t="shared" si="144"/>
        <v>0</v>
      </c>
      <c r="F605" s="96"/>
      <c r="G605" s="96"/>
      <c r="H605" s="96"/>
      <c r="I605" s="96"/>
      <c r="J605" s="96">
        <f>IF(D255=0,0,COUNTIF(D255:New,D255&amp;""))</f>
        <v>0</v>
      </c>
      <c r="K605" s="95">
        <f t="shared" si="145"/>
        <v>0</v>
      </c>
      <c r="L605" s="150">
        <f t="shared" si="146"/>
        <v>0</v>
      </c>
      <c r="M605" s="95">
        <f t="shared" si="147"/>
        <v>0</v>
      </c>
      <c r="N605" s="95">
        <f t="shared" si="148"/>
        <v>0</v>
      </c>
      <c r="O605" s="95">
        <f t="shared" si="149"/>
        <v>0</v>
      </c>
      <c r="P605" s="95">
        <f t="shared" si="150"/>
        <v>0</v>
      </c>
      <c r="Q605" s="95"/>
      <c r="R605" s="95"/>
      <c r="S605" s="95"/>
      <c r="T605" s="95"/>
      <c r="U605" s="95">
        <f t="shared" si="151"/>
        <v>0</v>
      </c>
      <c r="V605" s="95">
        <f t="shared" si="152"/>
        <v>0</v>
      </c>
      <c r="W605" s="95">
        <f t="shared" si="153"/>
        <v>0</v>
      </c>
      <c r="X605" s="95">
        <f t="shared" si="154"/>
        <v>0</v>
      </c>
      <c r="Y605" s="95"/>
      <c r="Z605" s="95"/>
      <c r="AA605" s="95"/>
      <c r="AB605" s="95"/>
      <c r="AC605" s="95">
        <f t="shared" si="155"/>
        <v>0</v>
      </c>
      <c r="AD605" s="95">
        <f t="shared" si="156"/>
        <v>0</v>
      </c>
      <c r="AE605" s="38">
        <f t="shared" si="157"/>
        <v>0</v>
      </c>
      <c r="AF605" s="38">
        <f t="shared" si="158"/>
        <v>0</v>
      </c>
      <c r="AG605" s="38"/>
      <c r="AH605" s="38">
        <f t="shared" si="159"/>
        <v>0</v>
      </c>
      <c r="AI605" s="38">
        <f t="shared" si="160"/>
        <v>0</v>
      </c>
      <c r="AJ605" s="38">
        <f t="shared" si="161"/>
        <v>0</v>
      </c>
      <c r="AK605" s="38">
        <f t="shared" si="162"/>
        <v>0</v>
      </c>
      <c r="AL605" s="38">
        <f t="shared" si="163"/>
        <v>0</v>
      </c>
      <c r="AM605" s="38">
        <f t="shared" si="164"/>
        <v>0</v>
      </c>
      <c r="AN605" s="38"/>
    </row>
    <row r="606" spans="4:40" x14ac:dyDescent="0.3">
      <c r="D606" s="150"/>
      <c r="E606" s="146">
        <f t="shared" si="144"/>
        <v>0</v>
      </c>
      <c r="F606" s="96"/>
      <c r="G606" s="96"/>
      <c r="H606" s="96"/>
      <c r="I606" s="96"/>
      <c r="J606" s="96">
        <f>IF(D256=0,0,COUNTIF(D256:New,D256&amp;""))</f>
        <v>0</v>
      </c>
      <c r="K606" s="95">
        <f t="shared" si="145"/>
        <v>0</v>
      </c>
      <c r="L606" s="150">
        <f t="shared" si="146"/>
        <v>0</v>
      </c>
      <c r="M606" s="95">
        <f t="shared" si="147"/>
        <v>0</v>
      </c>
      <c r="N606" s="95">
        <f t="shared" si="148"/>
        <v>0</v>
      </c>
      <c r="O606" s="95">
        <f t="shared" si="149"/>
        <v>0</v>
      </c>
      <c r="P606" s="95">
        <f t="shared" si="150"/>
        <v>0</v>
      </c>
      <c r="Q606" s="95"/>
      <c r="R606" s="95"/>
      <c r="S606" s="95"/>
      <c r="T606" s="95"/>
      <c r="U606" s="95">
        <f t="shared" si="151"/>
        <v>0</v>
      </c>
      <c r="V606" s="95">
        <f t="shared" si="152"/>
        <v>0</v>
      </c>
      <c r="W606" s="95">
        <f t="shared" si="153"/>
        <v>0</v>
      </c>
      <c r="X606" s="95">
        <f t="shared" si="154"/>
        <v>0</v>
      </c>
      <c r="Y606" s="95"/>
      <c r="Z606" s="95"/>
      <c r="AA606" s="95"/>
      <c r="AB606" s="95"/>
      <c r="AC606" s="95">
        <f t="shared" si="155"/>
        <v>0</v>
      </c>
      <c r="AD606" s="95">
        <f t="shared" si="156"/>
        <v>0</v>
      </c>
      <c r="AE606" s="38">
        <f t="shared" si="157"/>
        <v>0</v>
      </c>
      <c r="AF606" s="38">
        <f t="shared" si="158"/>
        <v>0</v>
      </c>
      <c r="AG606" s="38"/>
      <c r="AH606" s="38">
        <f t="shared" si="159"/>
        <v>0</v>
      </c>
      <c r="AI606" s="38">
        <f t="shared" si="160"/>
        <v>0</v>
      </c>
      <c r="AJ606" s="38">
        <f t="shared" si="161"/>
        <v>0</v>
      </c>
      <c r="AK606" s="38">
        <f t="shared" si="162"/>
        <v>0</v>
      </c>
      <c r="AL606" s="38">
        <f t="shared" si="163"/>
        <v>0</v>
      </c>
      <c r="AM606" s="38">
        <f t="shared" si="164"/>
        <v>0</v>
      </c>
      <c r="AN606" s="38"/>
    </row>
    <row r="607" spans="4:40" x14ac:dyDescent="0.3">
      <c r="D607" s="150"/>
      <c r="E607" s="146">
        <f t="shared" si="144"/>
        <v>0</v>
      </c>
      <c r="F607" s="96"/>
      <c r="G607" s="96"/>
      <c r="H607" s="96"/>
      <c r="I607" s="96"/>
      <c r="J607" s="96">
        <f>IF(D257=0,0,COUNTIF(New,D257&amp;""))</f>
        <v>0</v>
      </c>
      <c r="K607" s="95">
        <f t="shared" si="145"/>
        <v>0</v>
      </c>
      <c r="L607" s="150">
        <f t="shared" si="146"/>
        <v>0</v>
      </c>
      <c r="M607" s="95">
        <f t="shared" si="147"/>
        <v>0</v>
      </c>
      <c r="N607" s="95">
        <f t="shared" si="148"/>
        <v>0</v>
      </c>
      <c r="O607" s="95">
        <f t="shared" si="149"/>
        <v>0</v>
      </c>
      <c r="P607" s="95">
        <f t="shared" si="150"/>
        <v>0</v>
      </c>
      <c r="Q607" s="95"/>
      <c r="R607" s="95"/>
      <c r="S607" s="95"/>
      <c r="T607" s="95"/>
      <c r="U607" s="95">
        <f t="shared" si="151"/>
        <v>0</v>
      </c>
      <c r="V607" s="95">
        <f t="shared" si="152"/>
        <v>0</v>
      </c>
      <c r="W607" s="95">
        <f t="shared" si="153"/>
        <v>0</v>
      </c>
      <c r="X607" s="95">
        <f t="shared" si="154"/>
        <v>0</v>
      </c>
      <c r="Y607" s="95"/>
      <c r="Z607" s="95"/>
      <c r="AA607" s="95"/>
      <c r="AB607" s="95"/>
      <c r="AC607" s="95">
        <f t="shared" si="155"/>
        <v>0</v>
      </c>
      <c r="AD607" s="95">
        <f t="shared" si="156"/>
        <v>0</v>
      </c>
      <c r="AE607" s="38">
        <f t="shared" si="157"/>
        <v>0</v>
      </c>
      <c r="AF607" s="38">
        <f t="shared" si="158"/>
        <v>0</v>
      </c>
      <c r="AG607" s="38"/>
      <c r="AH607" s="38">
        <f t="shared" si="159"/>
        <v>0</v>
      </c>
      <c r="AI607" s="38">
        <f t="shared" si="160"/>
        <v>0</v>
      </c>
      <c r="AJ607" s="38">
        <f t="shared" si="161"/>
        <v>0</v>
      </c>
      <c r="AK607" s="38">
        <f t="shared" si="162"/>
        <v>0</v>
      </c>
      <c r="AL607" s="38">
        <f t="shared" si="163"/>
        <v>0</v>
      </c>
      <c r="AM607" s="38">
        <f t="shared" si="164"/>
        <v>0</v>
      </c>
      <c r="AN607" s="38"/>
    </row>
    <row r="608" spans="4:40" x14ac:dyDescent="0.3">
      <c r="D608" s="150"/>
      <c r="E608" s="146">
        <f t="shared" si="144"/>
        <v>0</v>
      </c>
      <c r="F608" s="96"/>
      <c r="G608" s="96"/>
      <c r="H608" s="96"/>
      <c r="I608" s="96"/>
      <c r="J608" s="96">
        <f>IF(D258=0,0,COUNTIF(D258:New,D258&amp;""))</f>
        <v>0</v>
      </c>
      <c r="K608" s="95">
        <f t="shared" si="145"/>
        <v>0</v>
      </c>
      <c r="L608" s="150">
        <f t="shared" si="146"/>
        <v>0</v>
      </c>
      <c r="M608" s="95">
        <f t="shared" si="147"/>
        <v>0</v>
      </c>
      <c r="N608" s="95">
        <f t="shared" si="148"/>
        <v>0</v>
      </c>
      <c r="O608" s="95">
        <f t="shared" si="149"/>
        <v>0</v>
      </c>
      <c r="P608" s="95">
        <f t="shared" si="150"/>
        <v>0</v>
      </c>
      <c r="Q608" s="95"/>
      <c r="R608" s="95"/>
      <c r="S608" s="95"/>
      <c r="T608" s="95"/>
      <c r="U608" s="95">
        <f t="shared" si="151"/>
        <v>0</v>
      </c>
      <c r="V608" s="95">
        <f t="shared" si="152"/>
        <v>0</v>
      </c>
      <c r="W608" s="95">
        <f t="shared" si="153"/>
        <v>0</v>
      </c>
      <c r="X608" s="95">
        <f t="shared" si="154"/>
        <v>0</v>
      </c>
      <c r="Y608" s="95"/>
      <c r="Z608" s="95"/>
      <c r="AA608" s="95"/>
      <c r="AB608" s="95"/>
      <c r="AC608" s="95">
        <f t="shared" si="155"/>
        <v>0</v>
      </c>
      <c r="AD608" s="95">
        <f t="shared" si="156"/>
        <v>0</v>
      </c>
      <c r="AE608" s="38">
        <f t="shared" si="157"/>
        <v>0</v>
      </c>
      <c r="AF608" s="38">
        <f t="shared" si="158"/>
        <v>0</v>
      </c>
      <c r="AG608" s="38"/>
      <c r="AH608" s="38">
        <f t="shared" si="159"/>
        <v>0</v>
      </c>
      <c r="AI608" s="38">
        <f t="shared" si="160"/>
        <v>0</v>
      </c>
      <c r="AJ608" s="38">
        <f t="shared" si="161"/>
        <v>0</v>
      </c>
      <c r="AK608" s="38">
        <f t="shared" si="162"/>
        <v>0</v>
      </c>
      <c r="AL608" s="38">
        <f t="shared" si="163"/>
        <v>0</v>
      </c>
      <c r="AM608" s="38">
        <f t="shared" si="164"/>
        <v>0</v>
      </c>
      <c r="AN608" s="38"/>
    </row>
    <row r="609" spans="4:40" x14ac:dyDescent="0.3">
      <c r="D609" s="150"/>
      <c r="E609" s="146">
        <f t="shared" si="144"/>
        <v>0</v>
      </c>
      <c r="F609" s="96"/>
      <c r="G609" s="96"/>
      <c r="H609" s="96"/>
      <c r="I609" s="96"/>
      <c r="J609" s="96">
        <f>IF(D259=0,0,COUNTIF(D259:New,D259&amp;""))</f>
        <v>0</v>
      </c>
      <c r="K609" s="95">
        <f t="shared" si="145"/>
        <v>0</v>
      </c>
      <c r="L609" s="150">
        <f t="shared" si="146"/>
        <v>0</v>
      </c>
      <c r="M609" s="95">
        <f t="shared" si="147"/>
        <v>0</v>
      </c>
      <c r="N609" s="95">
        <f t="shared" si="148"/>
        <v>0</v>
      </c>
      <c r="O609" s="95">
        <f t="shared" si="149"/>
        <v>0</v>
      </c>
      <c r="P609" s="95">
        <f t="shared" si="150"/>
        <v>0</v>
      </c>
      <c r="Q609" s="95"/>
      <c r="R609" s="95"/>
      <c r="S609" s="95"/>
      <c r="T609" s="95"/>
      <c r="U609" s="95">
        <f t="shared" si="151"/>
        <v>0</v>
      </c>
      <c r="V609" s="95">
        <f t="shared" si="152"/>
        <v>0</v>
      </c>
      <c r="W609" s="95">
        <f t="shared" si="153"/>
        <v>0</v>
      </c>
      <c r="X609" s="95">
        <f t="shared" si="154"/>
        <v>0</v>
      </c>
      <c r="Y609" s="95"/>
      <c r="Z609" s="95"/>
      <c r="AA609" s="95"/>
      <c r="AB609" s="95"/>
      <c r="AC609" s="95">
        <f t="shared" si="155"/>
        <v>0</v>
      </c>
      <c r="AD609" s="95">
        <f t="shared" si="156"/>
        <v>0</v>
      </c>
      <c r="AE609" s="38">
        <f t="shared" si="157"/>
        <v>0</v>
      </c>
      <c r="AF609" s="38">
        <f t="shared" si="158"/>
        <v>0</v>
      </c>
      <c r="AG609" s="38"/>
      <c r="AH609" s="38">
        <f t="shared" si="159"/>
        <v>0</v>
      </c>
      <c r="AI609" s="38">
        <f t="shared" si="160"/>
        <v>0</v>
      </c>
      <c r="AJ609" s="38">
        <f t="shared" si="161"/>
        <v>0</v>
      </c>
      <c r="AK609" s="38">
        <f t="shared" si="162"/>
        <v>0</v>
      </c>
      <c r="AL609" s="38">
        <f t="shared" si="163"/>
        <v>0</v>
      </c>
      <c r="AM609" s="38">
        <f t="shared" si="164"/>
        <v>0</v>
      </c>
      <c r="AN609" s="38"/>
    </row>
    <row r="610" spans="4:40" x14ac:dyDescent="0.3">
      <c r="D610" s="150"/>
      <c r="E610" s="146">
        <f t="shared" si="144"/>
        <v>0</v>
      </c>
      <c r="F610" s="96"/>
      <c r="G610" s="96"/>
      <c r="H610" s="96"/>
      <c r="I610" s="96"/>
      <c r="J610" s="96">
        <f>IF(D260=0,0,COUNTIF(New,D260&amp;""))</f>
        <v>0</v>
      </c>
      <c r="K610" s="95">
        <f t="shared" si="145"/>
        <v>0</v>
      </c>
      <c r="L610" s="150">
        <f t="shared" si="146"/>
        <v>0</v>
      </c>
      <c r="M610" s="95">
        <f t="shared" si="147"/>
        <v>0</v>
      </c>
      <c r="N610" s="95">
        <f t="shared" si="148"/>
        <v>0</v>
      </c>
      <c r="O610" s="95">
        <f t="shared" si="149"/>
        <v>0</v>
      </c>
      <c r="P610" s="95">
        <f t="shared" si="150"/>
        <v>0</v>
      </c>
      <c r="Q610" s="95"/>
      <c r="R610" s="95"/>
      <c r="S610" s="95"/>
      <c r="T610" s="95"/>
      <c r="U610" s="95">
        <f t="shared" si="151"/>
        <v>0</v>
      </c>
      <c r="V610" s="95">
        <f t="shared" si="152"/>
        <v>0</v>
      </c>
      <c r="W610" s="95">
        <f t="shared" si="153"/>
        <v>0</v>
      </c>
      <c r="X610" s="95">
        <f t="shared" si="154"/>
        <v>0</v>
      </c>
      <c r="Y610" s="95"/>
      <c r="Z610" s="95"/>
      <c r="AA610" s="95"/>
      <c r="AB610" s="95"/>
      <c r="AC610" s="95">
        <f t="shared" si="155"/>
        <v>0</v>
      </c>
      <c r="AD610" s="95">
        <f t="shared" si="156"/>
        <v>0</v>
      </c>
      <c r="AE610" s="38">
        <f t="shared" si="157"/>
        <v>0</v>
      </c>
      <c r="AF610" s="38">
        <f t="shared" si="158"/>
        <v>0</v>
      </c>
      <c r="AG610" s="38"/>
      <c r="AH610" s="38">
        <f t="shared" si="159"/>
        <v>0</v>
      </c>
      <c r="AI610" s="38">
        <f t="shared" si="160"/>
        <v>0</v>
      </c>
      <c r="AJ610" s="38">
        <f t="shared" si="161"/>
        <v>0</v>
      </c>
      <c r="AK610" s="38">
        <f t="shared" si="162"/>
        <v>0</v>
      </c>
      <c r="AL610" s="38">
        <f t="shared" si="163"/>
        <v>0</v>
      </c>
      <c r="AM610" s="38">
        <f t="shared" si="164"/>
        <v>0</v>
      </c>
      <c r="AN610" s="38"/>
    </row>
    <row r="611" spans="4:40" x14ac:dyDescent="0.3">
      <c r="D611" s="150"/>
      <c r="E611" s="146">
        <f t="shared" si="144"/>
        <v>0</v>
      </c>
      <c r="F611" s="96"/>
      <c r="G611" s="96"/>
      <c r="H611" s="96"/>
      <c r="I611" s="96"/>
      <c r="J611" s="96">
        <f>IF(D261=0,0,COUNTIF(D261:New,D261&amp;""))</f>
        <v>0</v>
      </c>
      <c r="K611" s="95">
        <f t="shared" si="145"/>
        <v>0</v>
      </c>
      <c r="L611" s="150">
        <f t="shared" si="146"/>
        <v>0</v>
      </c>
      <c r="M611" s="95">
        <f t="shared" si="147"/>
        <v>0</v>
      </c>
      <c r="N611" s="95">
        <f t="shared" si="148"/>
        <v>0</v>
      </c>
      <c r="O611" s="95">
        <f t="shared" si="149"/>
        <v>0</v>
      </c>
      <c r="P611" s="95">
        <f t="shared" si="150"/>
        <v>0</v>
      </c>
      <c r="Q611" s="95"/>
      <c r="R611" s="95"/>
      <c r="S611" s="95"/>
      <c r="T611" s="95"/>
      <c r="U611" s="95">
        <f t="shared" si="151"/>
        <v>0</v>
      </c>
      <c r="V611" s="95">
        <f t="shared" si="152"/>
        <v>0</v>
      </c>
      <c r="W611" s="95">
        <f t="shared" si="153"/>
        <v>0</v>
      </c>
      <c r="X611" s="95">
        <f t="shared" si="154"/>
        <v>0</v>
      </c>
      <c r="Y611" s="95"/>
      <c r="Z611" s="95"/>
      <c r="AA611" s="95"/>
      <c r="AB611" s="95"/>
      <c r="AC611" s="95">
        <f t="shared" si="155"/>
        <v>0</v>
      </c>
      <c r="AD611" s="95">
        <f t="shared" si="156"/>
        <v>0</v>
      </c>
      <c r="AE611" s="38">
        <f t="shared" si="157"/>
        <v>0</v>
      </c>
      <c r="AF611" s="38">
        <f t="shared" si="158"/>
        <v>0</v>
      </c>
      <c r="AG611" s="38"/>
      <c r="AH611" s="38">
        <f t="shared" si="159"/>
        <v>0</v>
      </c>
      <c r="AI611" s="38">
        <f t="shared" si="160"/>
        <v>0</v>
      </c>
      <c r="AJ611" s="38">
        <f t="shared" si="161"/>
        <v>0</v>
      </c>
      <c r="AK611" s="38">
        <f t="shared" si="162"/>
        <v>0</v>
      </c>
      <c r="AL611" s="38">
        <f t="shared" si="163"/>
        <v>0</v>
      </c>
      <c r="AM611" s="38">
        <f t="shared" si="164"/>
        <v>0</v>
      </c>
      <c r="AN611" s="38"/>
    </row>
    <row r="612" spans="4:40" x14ac:dyDescent="0.3">
      <c r="D612" s="150"/>
      <c r="E612" s="146">
        <f t="shared" si="144"/>
        <v>0</v>
      </c>
      <c r="F612" s="96"/>
      <c r="G612" s="96"/>
      <c r="H612" s="96"/>
      <c r="I612" s="96"/>
      <c r="J612" s="96">
        <f>IF(D262=0,0,COUNTIF(D262:New,D262&amp;""))</f>
        <v>0</v>
      </c>
      <c r="K612" s="95">
        <f t="shared" si="145"/>
        <v>0</v>
      </c>
      <c r="L612" s="150">
        <f t="shared" si="146"/>
        <v>0</v>
      </c>
      <c r="M612" s="95">
        <f t="shared" si="147"/>
        <v>0</v>
      </c>
      <c r="N612" s="95">
        <f t="shared" si="148"/>
        <v>0</v>
      </c>
      <c r="O612" s="95">
        <f t="shared" si="149"/>
        <v>0</v>
      </c>
      <c r="P612" s="95">
        <f t="shared" si="150"/>
        <v>0</v>
      </c>
      <c r="Q612" s="95"/>
      <c r="R612" s="95"/>
      <c r="S612" s="95"/>
      <c r="T612" s="95"/>
      <c r="U612" s="95">
        <f t="shared" si="151"/>
        <v>0</v>
      </c>
      <c r="V612" s="95">
        <f t="shared" si="152"/>
        <v>0</v>
      </c>
      <c r="W612" s="95">
        <f t="shared" si="153"/>
        <v>0</v>
      </c>
      <c r="X612" s="95">
        <f t="shared" si="154"/>
        <v>0</v>
      </c>
      <c r="Y612" s="95"/>
      <c r="Z612" s="95"/>
      <c r="AA612" s="95"/>
      <c r="AB612" s="95"/>
      <c r="AC612" s="95">
        <f t="shared" si="155"/>
        <v>0</v>
      </c>
      <c r="AD612" s="95">
        <f t="shared" si="156"/>
        <v>0</v>
      </c>
      <c r="AE612" s="38">
        <f t="shared" si="157"/>
        <v>0</v>
      </c>
      <c r="AF612" s="38">
        <f t="shared" si="158"/>
        <v>0</v>
      </c>
      <c r="AG612" s="38"/>
      <c r="AH612" s="38">
        <f t="shared" si="159"/>
        <v>0</v>
      </c>
      <c r="AI612" s="38">
        <f t="shared" si="160"/>
        <v>0</v>
      </c>
      <c r="AJ612" s="38">
        <f t="shared" si="161"/>
        <v>0</v>
      </c>
      <c r="AK612" s="38">
        <f t="shared" si="162"/>
        <v>0</v>
      </c>
      <c r="AL612" s="38">
        <f t="shared" si="163"/>
        <v>0</v>
      </c>
      <c r="AM612" s="38">
        <f t="shared" si="164"/>
        <v>0</v>
      </c>
      <c r="AN612" s="38"/>
    </row>
    <row r="613" spans="4:40" x14ac:dyDescent="0.3">
      <c r="D613" s="150"/>
      <c r="E613" s="146">
        <f t="shared" si="144"/>
        <v>0</v>
      </c>
      <c r="F613" s="96"/>
      <c r="G613" s="96"/>
      <c r="H613" s="96"/>
      <c r="I613" s="96"/>
      <c r="J613" s="96">
        <f>IF(D263=0,0,COUNTIF(New,D263&amp;""))</f>
        <v>0</v>
      </c>
      <c r="K613" s="95">
        <f t="shared" si="145"/>
        <v>0</v>
      </c>
      <c r="L613" s="150">
        <f t="shared" si="146"/>
        <v>0</v>
      </c>
      <c r="M613" s="95">
        <f t="shared" si="147"/>
        <v>0</v>
      </c>
      <c r="N613" s="95">
        <f t="shared" si="148"/>
        <v>0</v>
      </c>
      <c r="O613" s="95">
        <f t="shared" si="149"/>
        <v>0</v>
      </c>
      <c r="P613" s="95">
        <f t="shared" si="150"/>
        <v>0</v>
      </c>
      <c r="Q613" s="95"/>
      <c r="R613" s="95"/>
      <c r="S613" s="95"/>
      <c r="T613" s="95"/>
      <c r="U613" s="95">
        <f t="shared" si="151"/>
        <v>0</v>
      </c>
      <c r="V613" s="95">
        <f t="shared" si="152"/>
        <v>0</v>
      </c>
      <c r="W613" s="95">
        <f t="shared" si="153"/>
        <v>0</v>
      </c>
      <c r="X613" s="95">
        <f t="shared" si="154"/>
        <v>0</v>
      </c>
      <c r="Y613" s="95"/>
      <c r="Z613" s="95"/>
      <c r="AA613" s="95"/>
      <c r="AB613" s="95"/>
      <c r="AC613" s="95">
        <f t="shared" si="155"/>
        <v>0</v>
      </c>
      <c r="AD613" s="95">
        <f t="shared" si="156"/>
        <v>0</v>
      </c>
      <c r="AE613" s="38">
        <f t="shared" si="157"/>
        <v>0</v>
      </c>
      <c r="AF613" s="38">
        <f t="shared" si="158"/>
        <v>0</v>
      </c>
      <c r="AG613" s="38"/>
      <c r="AH613" s="38">
        <f t="shared" si="159"/>
        <v>0</v>
      </c>
      <c r="AI613" s="38">
        <f t="shared" si="160"/>
        <v>0</v>
      </c>
      <c r="AJ613" s="38">
        <f t="shared" si="161"/>
        <v>0</v>
      </c>
      <c r="AK613" s="38">
        <f t="shared" si="162"/>
        <v>0</v>
      </c>
      <c r="AL613" s="38">
        <f t="shared" si="163"/>
        <v>0</v>
      </c>
      <c r="AM613" s="38">
        <f t="shared" si="164"/>
        <v>0</v>
      </c>
      <c r="AN613" s="38"/>
    </row>
    <row r="614" spans="4:40" x14ac:dyDescent="0.3">
      <c r="D614" s="150"/>
      <c r="E614" s="146">
        <f t="shared" si="144"/>
        <v>0</v>
      </c>
      <c r="F614" s="96"/>
      <c r="G614" s="96"/>
      <c r="H614" s="96"/>
      <c r="I614" s="96"/>
      <c r="J614" s="96">
        <f>IF(D264=0,0,COUNTIF(D264:New,D264&amp;""))</f>
        <v>0</v>
      </c>
      <c r="K614" s="95">
        <f t="shared" si="145"/>
        <v>0</v>
      </c>
      <c r="L614" s="150">
        <f t="shared" si="146"/>
        <v>0</v>
      </c>
      <c r="M614" s="95">
        <f t="shared" si="147"/>
        <v>0</v>
      </c>
      <c r="N614" s="95">
        <f t="shared" si="148"/>
        <v>0</v>
      </c>
      <c r="O614" s="95">
        <f t="shared" si="149"/>
        <v>0</v>
      </c>
      <c r="P614" s="95">
        <f t="shared" si="150"/>
        <v>0</v>
      </c>
      <c r="Q614" s="95"/>
      <c r="R614" s="95"/>
      <c r="S614" s="95"/>
      <c r="T614" s="95"/>
      <c r="U614" s="95">
        <f t="shared" si="151"/>
        <v>0</v>
      </c>
      <c r="V614" s="95">
        <f t="shared" si="152"/>
        <v>0</v>
      </c>
      <c r="W614" s="95">
        <f t="shared" si="153"/>
        <v>0</v>
      </c>
      <c r="X614" s="95">
        <f t="shared" si="154"/>
        <v>0</v>
      </c>
      <c r="Y614" s="95"/>
      <c r="Z614" s="95"/>
      <c r="AA614" s="95"/>
      <c r="AB614" s="95"/>
      <c r="AC614" s="95">
        <f t="shared" si="155"/>
        <v>0</v>
      </c>
      <c r="AD614" s="95">
        <f t="shared" si="156"/>
        <v>0</v>
      </c>
      <c r="AE614" s="38">
        <f t="shared" si="157"/>
        <v>0</v>
      </c>
      <c r="AF614" s="38">
        <f t="shared" si="158"/>
        <v>0</v>
      </c>
      <c r="AG614" s="38"/>
      <c r="AH614" s="38">
        <f t="shared" si="159"/>
        <v>0</v>
      </c>
      <c r="AI614" s="38">
        <f t="shared" si="160"/>
        <v>0</v>
      </c>
      <c r="AJ614" s="38">
        <f t="shared" si="161"/>
        <v>0</v>
      </c>
      <c r="AK614" s="38">
        <f t="shared" si="162"/>
        <v>0</v>
      </c>
      <c r="AL614" s="38">
        <f t="shared" si="163"/>
        <v>0</v>
      </c>
      <c r="AM614" s="38">
        <f t="shared" si="164"/>
        <v>0</v>
      </c>
      <c r="AN614" s="38"/>
    </row>
    <row r="615" spans="4:40" x14ac:dyDescent="0.3">
      <c r="D615" s="150"/>
      <c r="E615" s="146">
        <f t="shared" si="144"/>
        <v>0</v>
      </c>
      <c r="F615" s="96"/>
      <c r="G615" s="96"/>
      <c r="H615" s="96"/>
      <c r="I615" s="96"/>
      <c r="J615" s="96">
        <f>IF(D265=0,0,COUNTIF(D265:New,D265&amp;""))</f>
        <v>0</v>
      </c>
      <c r="K615" s="95">
        <f t="shared" si="145"/>
        <v>0</v>
      </c>
      <c r="L615" s="150">
        <f t="shared" si="146"/>
        <v>0</v>
      </c>
      <c r="M615" s="95">
        <f t="shared" si="147"/>
        <v>0</v>
      </c>
      <c r="N615" s="95">
        <f t="shared" si="148"/>
        <v>0</v>
      </c>
      <c r="O615" s="95">
        <f t="shared" si="149"/>
        <v>0</v>
      </c>
      <c r="P615" s="95">
        <f t="shared" si="150"/>
        <v>0</v>
      </c>
      <c r="Q615" s="95"/>
      <c r="R615" s="95"/>
      <c r="S615" s="95"/>
      <c r="T615" s="95"/>
      <c r="U615" s="95">
        <f t="shared" si="151"/>
        <v>0</v>
      </c>
      <c r="V615" s="95">
        <f t="shared" si="152"/>
        <v>0</v>
      </c>
      <c r="W615" s="95">
        <f t="shared" si="153"/>
        <v>0</v>
      </c>
      <c r="X615" s="95">
        <f t="shared" si="154"/>
        <v>0</v>
      </c>
      <c r="Y615" s="95"/>
      <c r="Z615" s="95"/>
      <c r="AA615" s="95"/>
      <c r="AB615" s="95"/>
      <c r="AC615" s="95">
        <f t="shared" si="155"/>
        <v>0</v>
      </c>
      <c r="AD615" s="95">
        <f t="shared" si="156"/>
        <v>0</v>
      </c>
      <c r="AE615" s="38">
        <f t="shared" si="157"/>
        <v>0</v>
      </c>
      <c r="AF615" s="38">
        <f t="shared" si="158"/>
        <v>0</v>
      </c>
      <c r="AG615" s="38"/>
      <c r="AH615" s="38">
        <f t="shared" si="159"/>
        <v>0</v>
      </c>
      <c r="AI615" s="38">
        <f t="shared" si="160"/>
        <v>0</v>
      </c>
      <c r="AJ615" s="38">
        <f t="shared" si="161"/>
        <v>0</v>
      </c>
      <c r="AK615" s="38">
        <f t="shared" si="162"/>
        <v>0</v>
      </c>
      <c r="AL615" s="38">
        <f t="shared" si="163"/>
        <v>0</v>
      </c>
      <c r="AM615" s="38">
        <f t="shared" si="164"/>
        <v>0</v>
      </c>
      <c r="AN615" s="38"/>
    </row>
    <row r="616" spans="4:40" x14ac:dyDescent="0.3">
      <c r="D616" s="150"/>
      <c r="E616" s="146">
        <f t="shared" si="144"/>
        <v>0</v>
      </c>
      <c r="F616" s="96"/>
      <c r="G616" s="96"/>
      <c r="H616" s="96"/>
      <c r="I616" s="96"/>
      <c r="J616" s="96">
        <f>IF(D266=0,0,COUNTIF(New,D266&amp;""))</f>
        <v>0</v>
      </c>
      <c r="K616" s="95">
        <f t="shared" si="145"/>
        <v>0</v>
      </c>
      <c r="L616" s="150">
        <f t="shared" si="146"/>
        <v>0</v>
      </c>
      <c r="M616" s="95">
        <f t="shared" si="147"/>
        <v>0</v>
      </c>
      <c r="N616" s="95">
        <f t="shared" si="148"/>
        <v>0</v>
      </c>
      <c r="O616" s="95">
        <f t="shared" si="149"/>
        <v>0</v>
      </c>
      <c r="P616" s="95">
        <f t="shared" si="150"/>
        <v>0</v>
      </c>
      <c r="Q616" s="95"/>
      <c r="R616" s="95"/>
      <c r="S616" s="95"/>
      <c r="T616" s="95"/>
      <c r="U616" s="95">
        <f t="shared" si="151"/>
        <v>0</v>
      </c>
      <c r="V616" s="95">
        <f t="shared" si="152"/>
        <v>0</v>
      </c>
      <c r="W616" s="95">
        <f t="shared" si="153"/>
        <v>0</v>
      </c>
      <c r="X616" s="95">
        <f t="shared" si="154"/>
        <v>0</v>
      </c>
      <c r="Y616" s="95"/>
      <c r="Z616" s="95"/>
      <c r="AA616" s="95"/>
      <c r="AB616" s="95"/>
      <c r="AC616" s="95">
        <f t="shared" si="155"/>
        <v>0</v>
      </c>
      <c r="AD616" s="95">
        <f t="shared" si="156"/>
        <v>0</v>
      </c>
      <c r="AE616" s="38">
        <f t="shared" si="157"/>
        <v>0</v>
      </c>
      <c r="AF616" s="38">
        <f t="shared" si="158"/>
        <v>0</v>
      </c>
      <c r="AG616" s="38"/>
      <c r="AH616" s="38">
        <f t="shared" si="159"/>
        <v>0</v>
      </c>
      <c r="AI616" s="38">
        <f t="shared" si="160"/>
        <v>0</v>
      </c>
      <c r="AJ616" s="38">
        <f t="shared" si="161"/>
        <v>0</v>
      </c>
      <c r="AK616" s="38">
        <f t="shared" si="162"/>
        <v>0</v>
      </c>
      <c r="AL616" s="38">
        <f t="shared" si="163"/>
        <v>0</v>
      </c>
      <c r="AM616" s="38">
        <f t="shared" si="164"/>
        <v>0</v>
      </c>
      <c r="AN616" s="38"/>
    </row>
    <row r="617" spans="4:40" x14ac:dyDescent="0.3">
      <c r="D617" s="150"/>
      <c r="E617" s="146">
        <f t="shared" si="144"/>
        <v>0</v>
      </c>
      <c r="F617" s="96"/>
      <c r="G617" s="96"/>
      <c r="H617" s="96"/>
      <c r="I617" s="96"/>
      <c r="J617" s="96">
        <f>IF(D267=0,0,COUNTIF(D267:New,D267&amp;""))</f>
        <v>0</v>
      </c>
      <c r="K617" s="95">
        <f t="shared" si="145"/>
        <v>0</v>
      </c>
      <c r="L617" s="150">
        <f t="shared" si="146"/>
        <v>0</v>
      </c>
      <c r="M617" s="95">
        <f t="shared" si="147"/>
        <v>0</v>
      </c>
      <c r="N617" s="95">
        <f t="shared" si="148"/>
        <v>0</v>
      </c>
      <c r="O617" s="95">
        <f t="shared" si="149"/>
        <v>0</v>
      </c>
      <c r="P617" s="95">
        <f t="shared" si="150"/>
        <v>0</v>
      </c>
      <c r="Q617" s="95"/>
      <c r="R617" s="95"/>
      <c r="S617" s="95"/>
      <c r="T617" s="95"/>
      <c r="U617" s="95">
        <f t="shared" si="151"/>
        <v>0</v>
      </c>
      <c r="V617" s="95">
        <f t="shared" si="152"/>
        <v>0</v>
      </c>
      <c r="W617" s="95">
        <f t="shared" si="153"/>
        <v>0</v>
      </c>
      <c r="X617" s="95">
        <f t="shared" si="154"/>
        <v>0</v>
      </c>
      <c r="Y617" s="95"/>
      <c r="Z617" s="95"/>
      <c r="AA617" s="95"/>
      <c r="AB617" s="95"/>
      <c r="AC617" s="95">
        <f t="shared" si="155"/>
        <v>0</v>
      </c>
      <c r="AD617" s="95">
        <f t="shared" si="156"/>
        <v>0</v>
      </c>
      <c r="AE617" s="38">
        <f t="shared" si="157"/>
        <v>0</v>
      </c>
      <c r="AF617" s="38">
        <f t="shared" si="158"/>
        <v>0</v>
      </c>
      <c r="AG617" s="38"/>
      <c r="AH617" s="38">
        <f t="shared" si="159"/>
        <v>0</v>
      </c>
      <c r="AI617" s="38">
        <f t="shared" si="160"/>
        <v>0</v>
      </c>
      <c r="AJ617" s="38">
        <f t="shared" si="161"/>
        <v>0</v>
      </c>
      <c r="AK617" s="38">
        <f t="shared" si="162"/>
        <v>0</v>
      </c>
      <c r="AL617" s="38">
        <f t="shared" si="163"/>
        <v>0</v>
      </c>
      <c r="AM617" s="38">
        <f t="shared" si="164"/>
        <v>0</v>
      </c>
      <c r="AN617" s="38"/>
    </row>
    <row r="618" spans="4:40" x14ac:dyDescent="0.3">
      <c r="D618" s="150"/>
      <c r="E618" s="146">
        <f t="shared" si="144"/>
        <v>0</v>
      </c>
      <c r="F618" s="96"/>
      <c r="G618" s="96"/>
      <c r="H618" s="96"/>
      <c r="I618" s="96"/>
      <c r="J618" s="96">
        <f>IF(D268=0,0,COUNTIF(D268:New,D268&amp;""))</f>
        <v>0</v>
      </c>
      <c r="K618" s="95">
        <f t="shared" si="145"/>
        <v>0</v>
      </c>
      <c r="L618" s="150">
        <f t="shared" si="146"/>
        <v>0</v>
      </c>
      <c r="M618" s="95">
        <f t="shared" si="147"/>
        <v>0</v>
      </c>
      <c r="N618" s="95">
        <f t="shared" si="148"/>
        <v>0</v>
      </c>
      <c r="O618" s="95">
        <f t="shared" si="149"/>
        <v>0</v>
      </c>
      <c r="P618" s="95">
        <f t="shared" si="150"/>
        <v>0</v>
      </c>
      <c r="Q618" s="95"/>
      <c r="R618" s="95"/>
      <c r="S618" s="95"/>
      <c r="T618" s="95"/>
      <c r="U618" s="95">
        <f t="shared" si="151"/>
        <v>0</v>
      </c>
      <c r="V618" s="95">
        <f t="shared" si="152"/>
        <v>0</v>
      </c>
      <c r="W618" s="95">
        <f t="shared" si="153"/>
        <v>0</v>
      </c>
      <c r="X618" s="95">
        <f t="shared" si="154"/>
        <v>0</v>
      </c>
      <c r="Y618" s="95"/>
      <c r="Z618" s="95"/>
      <c r="AA618" s="95"/>
      <c r="AB618" s="95"/>
      <c r="AC618" s="95">
        <f t="shared" si="155"/>
        <v>0</v>
      </c>
      <c r="AD618" s="95">
        <f t="shared" si="156"/>
        <v>0</v>
      </c>
      <c r="AE618" s="38">
        <f t="shared" si="157"/>
        <v>0</v>
      </c>
      <c r="AF618" s="38">
        <f t="shared" si="158"/>
        <v>0</v>
      </c>
      <c r="AG618" s="38"/>
      <c r="AH618" s="38">
        <f t="shared" si="159"/>
        <v>0</v>
      </c>
      <c r="AI618" s="38">
        <f t="shared" si="160"/>
        <v>0</v>
      </c>
      <c r="AJ618" s="38">
        <f t="shared" si="161"/>
        <v>0</v>
      </c>
      <c r="AK618" s="38">
        <f t="shared" si="162"/>
        <v>0</v>
      </c>
      <c r="AL618" s="38">
        <f t="shared" si="163"/>
        <v>0</v>
      </c>
      <c r="AM618" s="38">
        <f t="shared" si="164"/>
        <v>0</v>
      </c>
      <c r="AN618" s="38"/>
    </row>
    <row r="619" spans="4:40" x14ac:dyDescent="0.3">
      <c r="D619" s="150"/>
      <c r="E619" s="146">
        <f t="shared" si="144"/>
        <v>0</v>
      </c>
      <c r="F619" s="96"/>
      <c r="G619" s="96"/>
      <c r="H619" s="96"/>
      <c r="I619" s="96"/>
      <c r="J619" s="96">
        <f>IF(D269=0,0,COUNTIF(New,D269&amp;""))</f>
        <v>0</v>
      </c>
      <c r="K619" s="95">
        <f t="shared" si="145"/>
        <v>0</v>
      </c>
      <c r="L619" s="150">
        <f t="shared" si="146"/>
        <v>0</v>
      </c>
      <c r="M619" s="95">
        <f t="shared" si="147"/>
        <v>0</v>
      </c>
      <c r="N619" s="95">
        <f t="shared" si="148"/>
        <v>0</v>
      </c>
      <c r="O619" s="95">
        <f t="shared" si="149"/>
        <v>0</v>
      </c>
      <c r="P619" s="95">
        <f t="shared" si="150"/>
        <v>0</v>
      </c>
      <c r="Q619" s="95"/>
      <c r="R619" s="95"/>
      <c r="S619" s="95"/>
      <c r="T619" s="95"/>
      <c r="U619" s="95">
        <f t="shared" si="151"/>
        <v>0</v>
      </c>
      <c r="V619" s="95">
        <f t="shared" si="152"/>
        <v>0</v>
      </c>
      <c r="W619" s="95">
        <f t="shared" si="153"/>
        <v>0</v>
      </c>
      <c r="X619" s="95">
        <f t="shared" si="154"/>
        <v>0</v>
      </c>
      <c r="Y619" s="95"/>
      <c r="Z619" s="95"/>
      <c r="AA619" s="95"/>
      <c r="AB619" s="95"/>
      <c r="AC619" s="95">
        <f t="shared" si="155"/>
        <v>0</v>
      </c>
      <c r="AD619" s="95">
        <f t="shared" si="156"/>
        <v>0</v>
      </c>
      <c r="AE619" s="38">
        <f t="shared" si="157"/>
        <v>0</v>
      </c>
      <c r="AF619" s="38">
        <f t="shared" si="158"/>
        <v>0</v>
      </c>
      <c r="AG619" s="38"/>
      <c r="AH619" s="38">
        <f t="shared" si="159"/>
        <v>0</v>
      </c>
      <c r="AI619" s="38">
        <f t="shared" si="160"/>
        <v>0</v>
      </c>
      <c r="AJ619" s="38">
        <f t="shared" si="161"/>
        <v>0</v>
      </c>
      <c r="AK619" s="38">
        <f t="shared" si="162"/>
        <v>0</v>
      </c>
      <c r="AL619" s="38">
        <f t="shared" si="163"/>
        <v>0</v>
      </c>
      <c r="AM619" s="38">
        <f t="shared" si="164"/>
        <v>0</v>
      </c>
      <c r="AN619" s="38"/>
    </row>
    <row r="620" spans="4:40" x14ac:dyDescent="0.3">
      <c r="D620" s="150"/>
      <c r="E620" s="146">
        <f t="shared" si="144"/>
        <v>0</v>
      </c>
      <c r="F620" s="96"/>
      <c r="G620" s="96"/>
      <c r="H620" s="96"/>
      <c r="I620" s="96"/>
      <c r="J620" s="96">
        <f>IF(D270=0,0,COUNTIF(D270:New,D270&amp;""))</f>
        <v>0</v>
      </c>
      <c r="K620" s="95">
        <f t="shared" si="145"/>
        <v>0</v>
      </c>
      <c r="L620" s="150">
        <f t="shared" si="146"/>
        <v>0</v>
      </c>
      <c r="M620" s="95">
        <f t="shared" si="147"/>
        <v>0</v>
      </c>
      <c r="N620" s="95">
        <f t="shared" si="148"/>
        <v>0</v>
      </c>
      <c r="O620" s="95">
        <f t="shared" si="149"/>
        <v>0</v>
      </c>
      <c r="P620" s="95">
        <f t="shared" si="150"/>
        <v>0</v>
      </c>
      <c r="Q620" s="95"/>
      <c r="R620" s="95"/>
      <c r="S620" s="95"/>
      <c r="T620" s="95"/>
      <c r="U620" s="95">
        <f t="shared" si="151"/>
        <v>0</v>
      </c>
      <c r="V620" s="95">
        <f t="shared" si="152"/>
        <v>0</v>
      </c>
      <c r="W620" s="95">
        <f t="shared" si="153"/>
        <v>0</v>
      </c>
      <c r="X620" s="95">
        <f t="shared" si="154"/>
        <v>0</v>
      </c>
      <c r="Y620" s="95"/>
      <c r="Z620" s="95"/>
      <c r="AA620" s="95"/>
      <c r="AB620" s="95"/>
      <c r="AC620" s="95">
        <f t="shared" si="155"/>
        <v>0</v>
      </c>
      <c r="AD620" s="95">
        <f t="shared" si="156"/>
        <v>0</v>
      </c>
      <c r="AE620" s="38">
        <f t="shared" si="157"/>
        <v>0</v>
      </c>
      <c r="AF620" s="38">
        <f t="shared" si="158"/>
        <v>0</v>
      </c>
      <c r="AG620" s="38"/>
      <c r="AH620" s="38">
        <f t="shared" si="159"/>
        <v>0</v>
      </c>
      <c r="AI620" s="38">
        <f t="shared" si="160"/>
        <v>0</v>
      </c>
      <c r="AJ620" s="38">
        <f t="shared" si="161"/>
        <v>0</v>
      </c>
      <c r="AK620" s="38">
        <f t="shared" si="162"/>
        <v>0</v>
      </c>
      <c r="AL620" s="38">
        <f t="shared" si="163"/>
        <v>0</v>
      </c>
      <c r="AM620" s="38">
        <f t="shared" si="164"/>
        <v>0</v>
      </c>
      <c r="AN620" s="38"/>
    </row>
    <row r="621" spans="4:40" x14ac:dyDescent="0.3">
      <c r="D621" s="150"/>
      <c r="E621" s="146">
        <f t="shared" si="144"/>
        <v>0</v>
      </c>
      <c r="F621" s="96"/>
      <c r="G621" s="96"/>
      <c r="H621" s="96"/>
      <c r="I621" s="96"/>
      <c r="J621" s="96">
        <f>IF(D271=0,0,COUNTIF(D271:New,D271&amp;""))</f>
        <v>0</v>
      </c>
      <c r="K621" s="95">
        <f t="shared" si="145"/>
        <v>0</v>
      </c>
      <c r="L621" s="150">
        <f t="shared" si="146"/>
        <v>0</v>
      </c>
      <c r="M621" s="95">
        <f t="shared" si="147"/>
        <v>0</v>
      </c>
      <c r="N621" s="95">
        <f t="shared" si="148"/>
        <v>0</v>
      </c>
      <c r="O621" s="95">
        <f t="shared" si="149"/>
        <v>0</v>
      </c>
      <c r="P621" s="95">
        <f t="shared" si="150"/>
        <v>0</v>
      </c>
      <c r="Q621" s="95"/>
      <c r="R621" s="95"/>
      <c r="S621" s="95"/>
      <c r="T621" s="95"/>
      <c r="U621" s="95">
        <f t="shared" si="151"/>
        <v>0</v>
      </c>
      <c r="V621" s="95">
        <f t="shared" si="152"/>
        <v>0</v>
      </c>
      <c r="W621" s="95">
        <f t="shared" si="153"/>
        <v>0</v>
      </c>
      <c r="X621" s="95">
        <f t="shared" si="154"/>
        <v>0</v>
      </c>
      <c r="Y621" s="95"/>
      <c r="Z621" s="95"/>
      <c r="AA621" s="95"/>
      <c r="AB621" s="95"/>
      <c r="AC621" s="95">
        <f t="shared" si="155"/>
        <v>0</v>
      </c>
      <c r="AD621" s="95">
        <f t="shared" si="156"/>
        <v>0</v>
      </c>
      <c r="AE621" s="38">
        <f t="shared" si="157"/>
        <v>0</v>
      </c>
      <c r="AF621" s="38">
        <f t="shared" si="158"/>
        <v>0</v>
      </c>
      <c r="AG621" s="38"/>
      <c r="AH621" s="38">
        <f t="shared" si="159"/>
        <v>0</v>
      </c>
      <c r="AI621" s="38">
        <f t="shared" si="160"/>
        <v>0</v>
      </c>
      <c r="AJ621" s="38">
        <f t="shared" si="161"/>
        <v>0</v>
      </c>
      <c r="AK621" s="38">
        <f t="shared" si="162"/>
        <v>0</v>
      </c>
      <c r="AL621" s="38">
        <f t="shared" si="163"/>
        <v>0</v>
      </c>
      <c r="AM621" s="38">
        <f t="shared" si="164"/>
        <v>0</v>
      </c>
      <c r="AN621" s="38"/>
    </row>
    <row r="622" spans="4:40" x14ac:dyDescent="0.3">
      <c r="D622" s="150"/>
      <c r="E622" s="146">
        <f t="shared" si="144"/>
        <v>0</v>
      </c>
      <c r="F622" s="96"/>
      <c r="G622" s="96"/>
      <c r="H622" s="96"/>
      <c r="I622" s="96"/>
      <c r="J622" s="96">
        <f>IF(D272=0,0,COUNTIF(New,D272&amp;""))</f>
        <v>0</v>
      </c>
      <c r="K622" s="95">
        <f t="shared" si="145"/>
        <v>0</v>
      </c>
      <c r="L622" s="150">
        <f t="shared" si="146"/>
        <v>0</v>
      </c>
      <c r="M622" s="95">
        <f t="shared" si="147"/>
        <v>0</v>
      </c>
      <c r="N622" s="95">
        <f t="shared" si="148"/>
        <v>0</v>
      </c>
      <c r="O622" s="95">
        <f t="shared" si="149"/>
        <v>0</v>
      </c>
      <c r="P622" s="95">
        <f t="shared" si="150"/>
        <v>0</v>
      </c>
      <c r="Q622" s="95"/>
      <c r="R622" s="95"/>
      <c r="S622" s="95"/>
      <c r="T622" s="95"/>
      <c r="U622" s="95">
        <f t="shared" si="151"/>
        <v>0</v>
      </c>
      <c r="V622" s="95">
        <f t="shared" si="152"/>
        <v>0</v>
      </c>
      <c r="W622" s="95">
        <f t="shared" si="153"/>
        <v>0</v>
      </c>
      <c r="X622" s="95">
        <f t="shared" si="154"/>
        <v>0</v>
      </c>
      <c r="Y622" s="95"/>
      <c r="Z622" s="95"/>
      <c r="AA622" s="95"/>
      <c r="AB622" s="95"/>
      <c r="AC622" s="95">
        <f t="shared" si="155"/>
        <v>0</v>
      </c>
      <c r="AD622" s="95">
        <f t="shared" si="156"/>
        <v>0</v>
      </c>
      <c r="AE622" s="38">
        <f t="shared" si="157"/>
        <v>0</v>
      </c>
      <c r="AF622" s="38">
        <f t="shared" si="158"/>
        <v>0</v>
      </c>
      <c r="AG622" s="38"/>
      <c r="AH622" s="38">
        <f t="shared" si="159"/>
        <v>0</v>
      </c>
      <c r="AI622" s="38">
        <f t="shared" si="160"/>
        <v>0</v>
      </c>
      <c r="AJ622" s="38">
        <f t="shared" si="161"/>
        <v>0</v>
      </c>
      <c r="AK622" s="38">
        <f t="shared" si="162"/>
        <v>0</v>
      </c>
      <c r="AL622" s="38">
        <f t="shared" si="163"/>
        <v>0</v>
      </c>
      <c r="AM622" s="38">
        <f t="shared" si="164"/>
        <v>0</v>
      </c>
      <c r="AN622" s="38"/>
    </row>
    <row r="623" spans="4:40" x14ac:dyDescent="0.3">
      <c r="D623" s="150"/>
      <c r="E623" s="146">
        <f t="shared" si="144"/>
        <v>0</v>
      </c>
      <c r="F623" s="96"/>
      <c r="G623" s="96"/>
      <c r="H623" s="96"/>
      <c r="I623" s="96"/>
      <c r="J623" s="96">
        <f>IF(D273=0,0,COUNTIF(D273:New,D273&amp;""))</f>
        <v>0</v>
      </c>
      <c r="K623" s="95">
        <f t="shared" si="145"/>
        <v>0</v>
      </c>
      <c r="L623" s="150">
        <f t="shared" si="146"/>
        <v>0</v>
      </c>
      <c r="M623" s="95">
        <f t="shared" si="147"/>
        <v>0</v>
      </c>
      <c r="N623" s="95">
        <f t="shared" si="148"/>
        <v>0</v>
      </c>
      <c r="O623" s="95">
        <f t="shared" si="149"/>
        <v>0</v>
      </c>
      <c r="P623" s="95">
        <f t="shared" si="150"/>
        <v>0</v>
      </c>
      <c r="Q623" s="95"/>
      <c r="R623" s="95"/>
      <c r="S623" s="95"/>
      <c r="T623" s="95"/>
      <c r="U623" s="95">
        <f t="shared" si="151"/>
        <v>0</v>
      </c>
      <c r="V623" s="95">
        <f t="shared" si="152"/>
        <v>0</v>
      </c>
      <c r="W623" s="95">
        <f t="shared" si="153"/>
        <v>0</v>
      </c>
      <c r="X623" s="95">
        <f t="shared" si="154"/>
        <v>0</v>
      </c>
      <c r="Y623" s="95"/>
      <c r="Z623" s="95"/>
      <c r="AA623" s="95"/>
      <c r="AB623" s="95"/>
      <c r="AC623" s="95">
        <f t="shared" si="155"/>
        <v>0</v>
      </c>
      <c r="AD623" s="95">
        <f t="shared" si="156"/>
        <v>0</v>
      </c>
      <c r="AE623" s="38">
        <f t="shared" si="157"/>
        <v>0</v>
      </c>
      <c r="AF623" s="38">
        <f t="shared" si="158"/>
        <v>0</v>
      </c>
      <c r="AG623" s="38"/>
      <c r="AH623" s="38">
        <f t="shared" si="159"/>
        <v>0</v>
      </c>
      <c r="AI623" s="38">
        <f t="shared" si="160"/>
        <v>0</v>
      </c>
      <c r="AJ623" s="38">
        <f t="shared" si="161"/>
        <v>0</v>
      </c>
      <c r="AK623" s="38">
        <f t="shared" si="162"/>
        <v>0</v>
      </c>
      <c r="AL623" s="38">
        <f t="shared" si="163"/>
        <v>0</v>
      </c>
      <c r="AM623" s="38">
        <f t="shared" si="164"/>
        <v>0</v>
      </c>
      <c r="AN623" s="38"/>
    </row>
    <row r="624" spans="4:40" x14ac:dyDescent="0.3">
      <c r="D624" s="150"/>
      <c r="E624" s="146">
        <f t="shared" si="144"/>
        <v>0</v>
      </c>
      <c r="F624" s="96"/>
      <c r="G624" s="96"/>
      <c r="H624" s="96"/>
      <c r="I624" s="96"/>
      <c r="J624" s="96">
        <f>IF(D274=0,0,COUNTIF(D274:New,D274&amp;""))</f>
        <v>0</v>
      </c>
      <c r="K624" s="95">
        <f t="shared" si="145"/>
        <v>0</v>
      </c>
      <c r="L624" s="150">
        <f t="shared" si="146"/>
        <v>0</v>
      </c>
      <c r="M624" s="95">
        <f t="shared" si="147"/>
        <v>0</v>
      </c>
      <c r="N624" s="95">
        <f t="shared" si="148"/>
        <v>0</v>
      </c>
      <c r="O624" s="95">
        <f t="shared" si="149"/>
        <v>0</v>
      </c>
      <c r="P624" s="95">
        <f t="shared" si="150"/>
        <v>0</v>
      </c>
      <c r="Q624" s="95"/>
      <c r="R624" s="95"/>
      <c r="S624" s="95"/>
      <c r="T624" s="95"/>
      <c r="U624" s="95">
        <f t="shared" si="151"/>
        <v>0</v>
      </c>
      <c r="V624" s="95">
        <f t="shared" si="152"/>
        <v>0</v>
      </c>
      <c r="W624" s="95">
        <f t="shared" si="153"/>
        <v>0</v>
      </c>
      <c r="X624" s="95">
        <f t="shared" si="154"/>
        <v>0</v>
      </c>
      <c r="Y624" s="95"/>
      <c r="Z624" s="95"/>
      <c r="AA624" s="95"/>
      <c r="AB624" s="95"/>
      <c r="AC624" s="95">
        <f t="shared" si="155"/>
        <v>0</v>
      </c>
      <c r="AD624" s="95">
        <f t="shared" si="156"/>
        <v>0</v>
      </c>
      <c r="AE624" s="38">
        <f t="shared" si="157"/>
        <v>0</v>
      </c>
      <c r="AF624" s="38">
        <f t="shared" si="158"/>
        <v>0</v>
      </c>
      <c r="AG624" s="38"/>
      <c r="AH624" s="38">
        <f t="shared" si="159"/>
        <v>0</v>
      </c>
      <c r="AI624" s="38">
        <f t="shared" si="160"/>
        <v>0</v>
      </c>
      <c r="AJ624" s="38">
        <f t="shared" si="161"/>
        <v>0</v>
      </c>
      <c r="AK624" s="38">
        <f t="shared" si="162"/>
        <v>0</v>
      </c>
      <c r="AL624" s="38">
        <f t="shared" si="163"/>
        <v>0</v>
      </c>
      <c r="AM624" s="38">
        <f t="shared" si="164"/>
        <v>0</v>
      </c>
      <c r="AN624" s="38"/>
    </row>
    <row r="625" spans="4:40" x14ac:dyDescent="0.3">
      <c r="D625" s="150"/>
      <c r="E625" s="146">
        <f t="shared" si="144"/>
        <v>0</v>
      </c>
      <c r="F625" s="96"/>
      <c r="G625" s="96"/>
      <c r="H625" s="96"/>
      <c r="I625" s="96"/>
      <c r="J625" s="96">
        <f>IF(D275=0,0,COUNTIF(New,D275&amp;""))</f>
        <v>0</v>
      </c>
      <c r="K625" s="95">
        <f t="shared" si="145"/>
        <v>0</v>
      </c>
      <c r="L625" s="150">
        <f t="shared" si="146"/>
        <v>0</v>
      </c>
      <c r="M625" s="95">
        <f t="shared" si="147"/>
        <v>0</v>
      </c>
      <c r="N625" s="95">
        <f t="shared" si="148"/>
        <v>0</v>
      </c>
      <c r="O625" s="95">
        <f t="shared" si="149"/>
        <v>0</v>
      </c>
      <c r="P625" s="95">
        <f t="shared" si="150"/>
        <v>0</v>
      </c>
      <c r="Q625" s="95"/>
      <c r="R625" s="95"/>
      <c r="S625" s="95"/>
      <c r="T625" s="95"/>
      <c r="U625" s="95">
        <f t="shared" si="151"/>
        <v>0</v>
      </c>
      <c r="V625" s="95">
        <f t="shared" si="152"/>
        <v>0</v>
      </c>
      <c r="W625" s="95">
        <f t="shared" si="153"/>
        <v>0</v>
      </c>
      <c r="X625" s="95">
        <f t="shared" si="154"/>
        <v>0</v>
      </c>
      <c r="Y625" s="95"/>
      <c r="Z625" s="95"/>
      <c r="AA625" s="95"/>
      <c r="AB625" s="95"/>
      <c r="AC625" s="95">
        <f t="shared" si="155"/>
        <v>0</v>
      </c>
      <c r="AD625" s="95">
        <f t="shared" si="156"/>
        <v>0</v>
      </c>
      <c r="AE625" s="38">
        <f t="shared" si="157"/>
        <v>0</v>
      </c>
      <c r="AF625" s="38">
        <f t="shared" si="158"/>
        <v>0</v>
      </c>
      <c r="AG625" s="38"/>
      <c r="AH625" s="38">
        <f t="shared" si="159"/>
        <v>0</v>
      </c>
      <c r="AI625" s="38">
        <f t="shared" si="160"/>
        <v>0</v>
      </c>
      <c r="AJ625" s="38">
        <f t="shared" si="161"/>
        <v>0</v>
      </c>
      <c r="AK625" s="38">
        <f t="shared" si="162"/>
        <v>0</v>
      </c>
      <c r="AL625" s="38">
        <f t="shared" si="163"/>
        <v>0</v>
      </c>
      <c r="AM625" s="38">
        <f t="shared" si="164"/>
        <v>0</v>
      </c>
      <c r="AN625" s="38"/>
    </row>
    <row r="626" spans="4:40" x14ac:dyDescent="0.3">
      <c r="D626" s="150"/>
      <c r="E626" s="146">
        <f t="shared" si="144"/>
        <v>0</v>
      </c>
      <c r="F626" s="96"/>
      <c r="G626" s="96"/>
      <c r="H626" s="96"/>
      <c r="I626" s="96"/>
      <c r="J626" s="96">
        <f>IF(D276=0,0,COUNTIF(D276:New,D276&amp;""))</f>
        <v>0</v>
      </c>
      <c r="K626" s="95">
        <f t="shared" si="145"/>
        <v>0</v>
      </c>
      <c r="L626" s="150">
        <f t="shared" si="146"/>
        <v>0</v>
      </c>
      <c r="M626" s="95">
        <f t="shared" si="147"/>
        <v>0</v>
      </c>
      <c r="N626" s="95">
        <f t="shared" si="148"/>
        <v>0</v>
      </c>
      <c r="O626" s="95">
        <f t="shared" si="149"/>
        <v>0</v>
      </c>
      <c r="P626" s="95">
        <f t="shared" si="150"/>
        <v>0</v>
      </c>
      <c r="Q626" s="95"/>
      <c r="R626" s="95"/>
      <c r="S626" s="95"/>
      <c r="T626" s="95"/>
      <c r="U626" s="95">
        <f t="shared" si="151"/>
        <v>0</v>
      </c>
      <c r="V626" s="95">
        <f t="shared" si="152"/>
        <v>0</v>
      </c>
      <c r="W626" s="95">
        <f t="shared" si="153"/>
        <v>0</v>
      </c>
      <c r="X626" s="95">
        <f t="shared" si="154"/>
        <v>0</v>
      </c>
      <c r="Y626" s="95"/>
      <c r="Z626" s="95"/>
      <c r="AA626" s="95"/>
      <c r="AB626" s="95"/>
      <c r="AC626" s="95">
        <f t="shared" si="155"/>
        <v>0</v>
      </c>
      <c r="AD626" s="95">
        <f t="shared" si="156"/>
        <v>0</v>
      </c>
      <c r="AE626" s="38">
        <f t="shared" si="157"/>
        <v>0</v>
      </c>
      <c r="AF626" s="38">
        <f t="shared" si="158"/>
        <v>0</v>
      </c>
      <c r="AG626" s="38"/>
      <c r="AH626" s="38">
        <f t="shared" si="159"/>
        <v>0</v>
      </c>
      <c r="AI626" s="38">
        <f t="shared" si="160"/>
        <v>0</v>
      </c>
      <c r="AJ626" s="38">
        <f t="shared" si="161"/>
        <v>0</v>
      </c>
      <c r="AK626" s="38">
        <f t="shared" si="162"/>
        <v>0</v>
      </c>
      <c r="AL626" s="38">
        <f t="shared" si="163"/>
        <v>0</v>
      </c>
      <c r="AM626" s="38">
        <f t="shared" si="164"/>
        <v>0</v>
      </c>
      <c r="AN626" s="38"/>
    </row>
    <row r="627" spans="4:40" x14ac:dyDescent="0.3">
      <c r="D627" s="150"/>
      <c r="E627" s="146">
        <f t="shared" si="144"/>
        <v>0</v>
      </c>
      <c r="F627" s="96"/>
      <c r="G627" s="96"/>
      <c r="H627" s="96"/>
      <c r="I627" s="96"/>
      <c r="J627" s="96">
        <f>IF(D277=0,0,COUNTIF(D277:New,D277&amp;""))</f>
        <v>0</v>
      </c>
      <c r="K627" s="95">
        <f t="shared" si="145"/>
        <v>0</v>
      </c>
      <c r="L627" s="150">
        <f t="shared" si="146"/>
        <v>0</v>
      </c>
      <c r="M627" s="95">
        <f t="shared" si="147"/>
        <v>0</v>
      </c>
      <c r="N627" s="95">
        <f t="shared" si="148"/>
        <v>0</v>
      </c>
      <c r="O627" s="95">
        <f t="shared" si="149"/>
        <v>0</v>
      </c>
      <c r="P627" s="95">
        <f t="shared" si="150"/>
        <v>0</v>
      </c>
      <c r="Q627" s="95"/>
      <c r="R627" s="95"/>
      <c r="S627" s="95"/>
      <c r="T627" s="95"/>
      <c r="U627" s="95">
        <f t="shared" si="151"/>
        <v>0</v>
      </c>
      <c r="V627" s="95">
        <f t="shared" si="152"/>
        <v>0</v>
      </c>
      <c r="W627" s="95">
        <f t="shared" si="153"/>
        <v>0</v>
      </c>
      <c r="X627" s="95">
        <f t="shared" si="154"/>
        <v>0</v>
      </c>
      <c r="Y627" s="95"/>
      <c r="Z627" s="95"/>
      <c r="AA627" s="95"/>
      <c r="AB627" s="95"/>
      <c r="AC627" s="95">
        <f t="shared" si="155"/>
        <v>0</v>
      </c>
      <c r="AD627" s="95">
        <f t="shared" si="156"/>
        <v>0</v>
      </c>
      <c r="AE627" s="38">
        <f t="shared" si="157"/>
        <v>0</v>
      </c>
      <c r="AF627" s="38">
        <f t="shared" si="158"/>
        <v>0</v>
      </c>
      <c r="AG627" s="38"/>
      <c r="AH627" s="38">
        <f t="shared" si="159"/>
        <v>0</v>
      </c>
      <c r="AI627" s="38">
        <f t="shared" si="160"/>
        <v>0</v>
      </c>
      <c r="AJ627" s="38">
        <f t="shared" si="161"/>
        <v>0</v>
      </c>
      <c r="AK627" s="38">
        <f t="shared" si="162"/>
        <v>0</v>
      </c>
      <c r="AL627" s="38">
        <f t="shared" si="163"/>
        <v>0</v>
      </c>
      <c r="AM627" s="38">
        <f t="shared" si="164"/>
        <v>0</v>
      </c>
      <c r="AN627" s="38"/>
    </row>
    <row r="628" spans="4:40" x14ac:dyDescent="0.3">
      <c r="D628" s="150"/>
      <c r="E628" s="146">
        <f t="shared" si="144"/>
        <v>0</v>
      </c>
      <c r="F628" s="96"/>
      <c r="G628" s="96"/>
      <c r="H628" s="96"/>
      <c r="I628" s="96"/>
      <c r="J628" s="96">
        <f>IF(D278=0,0,COUNTIF(New,D278&amp;""))</f>
        <v>0</v>
      </c>
      <c r="K628" s="95">
        <f t="shared" si="145"/>
        <v>0</v>
      </c>
      <c r="L628" s="150">
        <f t="shared" si="146"/>
        <v>0</v>
      </c>
      <c r="M628" s="95">
        <f t="shared" si="147"/>
        <v>0</v>
      </c>
      <c r="N628" s="95">
        <f t="shared" si="148"/>
        <v>0</v>
      </c>
      <c r="O628" s="95">
        <f t="shared" si="149"/>
        <v>0</v>
      </c>
      <c r="P628" s="95">
        <f t="shared" si="150"/>
        <v>0</v>
      </c>
      <c r="Q628" s="95"/>
      <c r="R628" s="95"/>
      <c r="S628" s="95"/>
      <c r="T628" s="95"/>
      <c r="U628" s="95">
        <f t="shared" si="151"/>
        <v>0</v>
      </c>
      <c r="V628" s="95">
        <f t="shared" si="152"/>
        <v>0</v>
      </c>
      <c r="W628" s="95">
        <f t="shared" si="153"/>
        <v>0</v>
      </c>
      <c r="X628" s="95">
        <f t="shared" si="154"/>
        <v>0</v>
      </c>
      <c r="Y628" s="95"/>
      <c r="Z628" s="95"/>
      <c r="AA628" s="95"/>
      <c r="AB628" s="95"/>
      <c r="AC628" s="95">
        <f t="shared" si="155"/>
        <v>0</v>
      </c>
      <c r="AD628" s="95">
        <f t="shared" si="156"/>
        <v>0</v>
      </c>
      <c r="AE628" s="38">
        <f t="shared" si="157"/>
        <v>0</v>
      </c>
      <c r="AF628" s="38">
        <f t="shared" si="158"/>
        <v>0</v>
      </c>
      <c r="AG628" s="38"/>
      <c r="AH628" s="38">
        <f t="shared" si="159"/>
        <v>0</v>
      </c>
      <c r="AI628" s="38">
        <f t="shared" si="160"/>
        <v>0</v>
      </c>
      <c r="AJ628" s="38">
        <f t="shared" si="161"/>
        <v>0</v>
      </c>
      <c r="AK628" s="38">
        <f t="shared" si="162"/>
        <v>0</v>
      </c>
      <c r="AL628" s="38">
        <f t="shared" si="163"/>
        <v>0</v>
      </c>
      <c r="AM628" s="38">
        <f t="shared" si="164"/>
        <v>0</v>
      </c>
      <c r="AN628" s="38"/>
    </row>
    <row r="629" spans="4:40" x14ac:dyDescent="0.3">
      <c r="D629" s="150"/>
      <c r="E629" s="146">
        <f t="shared" ref="E629:E656" si="165">IF(E279="New",1,0)</f>
        <v>0</v>
      </c>
      <c r="F629" s="96"/>
      <c r="G629" s="96"/>
      <c r="H629" s="96"/>
      <c r="I629" s="96"/>
      <c r="J629" s="96">
        <f>IF(D279=0,0,COUNTIF(D279:New,D279&amp;""))</f>
        <v>0</v>
      </c>
      <c r="K629" s="95">
        <f t="shared" ref="K629:K656" si="166">IF(AND(E629=1, J629=1),1,0)</f>
        <v>0</v>
      </c>
      <c r="L629" s="150">
        <f t="shared" ref="L629:L656" si="167">IF(AND(E629=1, J629=2),1,0)</f>
        <v>0</v>
      </c>
      <c r="M629" s="95">
        <f t="shared" ref="M629:M656" si="168">IF(AND(E629=1, J629=3),1,0)</f>
        <v>0</v>
      </c>
      <c r="N629" s="95">
        <f t="shared" ref="N629:N656" si="169">IF(AND(E629=1, J629=4),1,0)</f>
        <v>0</v>
      </c>
      <c r="O629" s="95">
        <f t="shared" ref="O629:O656" si="170">IF(AND(E629=1, J629=5),1,0)</f>
        <v>0</v>
      </c>
      <c r="P629" s="95">
        <f t="shared" ref="P629:P656" si="171">IF(AND(E629=1, J629=6),1,0)</f>
        <v>0</v>
      </c>
      <c r="Q629" s="95"/>
      <c r="R629" s="95"/>
      <c r="S629" s="95"/>
      <c r="T629" s="95"/>
      <c r="U629" s="95">
        <f t="shared" ref="U629:U656" si="172">IF(AND(E629=1, J629=7),1,0)</f>
        <v>0</v>
      </c>
      <c r="V629" s="95">
        <f t="shared" ref="V629:V656" si="173">IF(AND(E629=1, J629=8),1,0)</f>
        <v>0</v>
      </c>
      <c r="W629" s="95">
        <f t="shared" ref="W629:W656" si="174">IF(AND(E629=1, J629=9),1,0)</f>
        <v>0</v>
      </c>
      <c r="X629" s="95">
        <f t="shared" ref="X629:X656" si="175">IF(AND(E629=1, J629=10),1,0)</f>
        <v>0</v>
      </c>
      <c r="Y629" s="95"/>
      <c r="Z629" s="95"/>
      <c r="AA629" s="95"/>
      <c r="AB629" s="95"/>
      <c r="AC629" s="95">
        <f t="shared" ref="AC629:AC656" si="176">IF(AND(E629=1, J629=11),1,0)</f>
        <v>0</v>
      </c>
      <c r="AD629" s="95">
        <f t="shared" ref="AD629:AD656" si="177">IF(AND(E629=1, J629=12),1,0)</f>
        <v>0</v>
      </c>
      <c r="AE629" s="38">
        <f t="shared" ref="AE629:AE656" si="178">IF(AND(E629=1, J629=13),1,0)</f>
        <v>0</v>
      </c>
      <c r="AF629" s="38">
        <f t="shared" ref="AF629:AF656" si="179">IF(AND(E629=1, J629=14),1,0)</f>
        <v>0</v>
      </c>
      <c r="AG629" s="38"/>
      <c r="AH629" s="38">
        <f t="shared" ref="AH629:AH656" si="180">IF(AND(E629=1, J629=15),1,0)</f>
        <v>0</v>
      </c>
      <c r="AI629" s="38">
        <f t="shared" ref="AI629:AI656" si="181">IF(AND(E629=1, J629=16),1,0)</f>
        <v>0</v>
      </c>
      <c r="AJ629" s="38">
        <f t="shared" ref="AJ629:AJ656" si="182">IF(AND(E629=1, J629=17),1,0)</f>
        <v>0</v>
      </c>
      <c r="AK629" s="38">
        <f t="shared" ref="AK629:AK656" si="183">IF(AND(E629=1, J629=18),1,0)</f>
        <v>0</v>
      </c>
      <c r="AL629" s="38">
        <f t="shared" ref="AL629:AL656" si="184">IF(AND(E629=1, J629=19),1,0)</f>
        <v>0</v>
      </c>
      <c r="AM629" s="38">
        <f t="shared" ref="AM629:AM656" si="185">IF(AND(E629=1, J629=20),1,0)</f>
        <v>0</v>
      </c>
      <c r="AN629" s="38"/>
    </row>
    <row r="630" spans="4:40" x14ac:dyDescent="0.3">
      <c r="D630" s="150"/>
      <c r="E630" s="146">
        <f t="shared" si="165"/>
        <v>0</v>
      </c>
      <c r="F630" s="96"/>
      <c r="G630" s="96"/>
      <c r="H630" s="96"/>
      <c r="I630" s="96"/>
      <c r="J630" s="96">
        <f>IF(D280=0,0,COUNTIF(D280:New,D280&amp;""))</f>
        <v>0</v>
      </c>
      <c r="K630" s="95">
        <f t="shared" si="166"/>
        <v>0</v>
      </c>
      <c r="L630" s="150">
        <f t="shared" si="167"/>
        <v>0</v>
      </c>
      <c r="M630" s="95">
        <f t="shared" si="168"/>
        <v>0</v>
      </c>
      <c r="N630" s="95">
        <f t="shared" si="169"/>
        <v>0</v>
      </c>
      <c r="O630" s="95">
        <f t="shared" si="170"/>
        <v>0</v>
      </c>
      <c r="P630" s="95">
        <f t="shared" si="171"/>
        <v>0</v>
      </c>
      <c r="Q630" s="95"/>
      <c r="R630" s="95"/>
      <c r="S630" s="95"/>
      <c r="T630" s="95"/>
      <c r="U630" s="95">
        <f t="shared" si="172"/>
        <v>0</v>
      </c>
      <c r="V630" s="95">
        <f t="shared" si="173"/>
        <v>0</v>
      </c>
      <c r="W630" s="95">
        <f t="shared" si="174"/>
        <v>0</v>
      </c>
      <c r="X630" s="95">
        <f t="shared" si="175"/>
        <v>0</v>
      </c>
      <c r="Y630" s="95"/>
      <c r="Z630" s="95"/>
      <c r="AA630" s="95"/>
      <c r="AB630" s="95"/>
      <c r="AC630" s="95">
        <f t="shared" si="176"/>
        <v>0</v>
      </c>
      <c r="AD630" s="95">
        <f t="shared" si="177"/>
        <v>0</v>
      </c>
      <c r="AE630" s="38">
        <f t="shared" si="178"/>
        <v>0</v>
      </c>
      <c r="AF630" s="38">
        <f t="shared" si="179"/>
        <v>0</v>
      </c>
      <c r="AG630" s="38"/>
      <c r="AH630" s="38">
        <f t="shared" si="180"/>
        <v>0</v>
      </c>
      <c r="AI630" s="38">
        <f t="shared" si="181"/>
        <v>0</v>
      </c>
      <c r="AJ630" s="38">
        <f t="shared" si="182"/>
        <v>0</v>
      </c>
      <c r="AK630" s="38">
        <f t="shared" si="183"/>
        <v>0</v>
      </c>
      <c r="AL630" s="38">
        <f t="shared" si="184"/>
        <v>0</v>
      </c>
      <c r="AM630" s="38">
        <f t="shared" si="185"/>
        <v>0</v>
      </c>
      <c r="AN630" s="38"/>
    </row>
    <row r="631" spans="4:40" x14ac:dyDescent="0.3">
      <c r="D631" s="150"/>
      <c r="E631" s="146">
        <f t="shared" si="165"/>
        <v>0</v>
      </c>
      <c r="F631" s="96"/>
      <c r="G631" s="96"/>
      <c r="H631" s="96"/>
      <c r="I631" s="96"/>
      <c r="J631" s="96">
        <f>IF(D281=0,0,COUNTIF(New,D281&amp;""))</f>
        <v>0</v>
      </c>
      <c r="K631" s="95">
        <f t="shared" si="166"/>
        <v>0</v>
      </c>
      <c r="L631" s="150">
        <f t="shared" si="167"/>
        <v>0</v>
      </c>
      <c r="M631" s="95">
        <f t="shared" si="168"/>
        <v>0</v>
      </c>
      <c r="N631" s="95">
        <f t="shared" si="169"/>
        <v>0</v>
      </c>
      <c r="O631" s="95">
        <f t="shared" si="170"/>
        <v>0</v>
      </c>
      <c r="P631" s="95">
        <f t="shared" si="171"/>
        <v>0</v>
      </c>
      <c r="Q631" s="95"/>
      <c r="R631" s="95"/>
      <c r="S631" s="95"/>
      <c r="T631" s="95"/>
      <c r="U631" s="95">
        <f t="shared" si="172"/>
        <v>0</v>
      </c>
      <c r="V631" s="95">
        <f t="shared" si="173"/>
        <v>0</v>
      </c>
      <c r="W631" s="95">
        <f t="shared" si="174"/>
        <v>0</v>
      </c>
      <c r="X631" s="95">
        <f t="shared" si="175"/>
        <v>0</v>
      </c>
      <c r="Y631" s="95"/>
      <c r="Z631" s="95"/>
      <c r="AA631" s="95"/>
      <c r="AB631" s="95"/>
      <c r="AC631" s="95">
        <f t="shared" si="176"/>
        <v>0</v>
      </c>
      <c r="AD631" s="95">
        <f t="shared" si="177"/>
        <v>0</v>
      </c>
      <c r="AE631" s="38">
        <f t="shared" si="178"/>
        <v>0</v>
      </c>
      <c r="AF631" s="38">
        <f t="shared" si="179"/>
        <v>0</v>
      </c>
      <c r="AG631" s="38"/>
      <c r="AH631" s="38">
        <f t="shared" si="180"/>
        <v>0</v>
      </c>
      <c r="AI631" s="38">
        <f t="shared" si="181"/>
        <v>0</v>
      </c>
      <c r="AJ631" s="38">
        <f t="shared" si="182"/>
        <v>0</v>
      </c>
      <c r="AK631" s="38">
        <f t="shared" si="183"/>
        <v>0</v>
      </c>
      <c r="AL631" s="38">
        <f t="shared" si="184"/>
        <v>0</v>
      </c>
      <c r="AM631" s="38">
        <f t="shared" si="185"/>
        <v>0</v>
      </c>
      <c r="AN631" s="38"/>
    </row>
    <row r="632" spans="4:40" x14ac:dyDescent="0.3">
      <c r="D632" s="150"/>
      <c r="E632" s="146">
        <f t="shared" si="165"/>
        <v>0</v>
      </c>
      <c r="F632" s="96"/>
      <c r="G632" s="96"/>
      <c r="H632" s="96"/>
      <c r="I632" s="96"/>
      <c r="J632" s="96">
        <f>IF(D282=0,0,COUNTIF(D282:New,D282&amp;""))</f>
        <v>0</v>
      </c>
      <c r="K632" s="95">
        <f t="shared" si="166"/>
        <v>0</v>
      </c>
      <c r="L632" s="150">
        <f t="shared" si="167"/>
        <v>0</v>
      </c>
      <c r="M632" s="95">
        <f t="shared" si="168"/>
        <v>0</v>
      </c>
      <c r="N632" s="95">
        <f t="shared" si="169"/>
        <v>0</v>
      </c>
      <c r="O632" s="95">
        <f t="shared" si="170"/>
        <v>0</v>
      </c>
      <c r="P632" s="95">
        <f t="shared" si="171"/>
        <v>0</v>
      </c>
      <c r="Q632" s="95"/>
      <c r="R632" s="95"/>
      <c r="S632" s="95"/>
      <c r="T632" s="95"/>
      <c r="U632" s="95">
        <f t="shared" si="172"/>
        <v>0</v>
      </c>
      <c r="V632" s="95">
        <f t="shared" si="173"/>
        <v>0</v>
      </c>
      <c r="W632" s="95">
        <f t="shared" si="174"/>
        <v>0</v>
      </c>
      <c r="X632" s="95">
        <f t="shared" si="175"/>
        <v>0</v>
      </c>
      <c r="Y632" s="95"/>
      <c r="Z632" s="95"/>
      <c r="AA632" s="95"/>
      <c r="AB632" s="95"/>
      <c r="AC632" s="95">
        <f t="shared" si="176"/>
        <v>0</v>
      </c>
      <c r="AD632" s="95">
        <f t="shared" si="177"/>
        <v>0</v>
      </c>
      <c r="AE632" s="38">
        <f t="shared" si="178"/>
        <v>0</v>
      </c>
      <c r="AF632" s="38">
        <f t="shared" si="179"/>
        <v>0</v>
      </c>
      <c r="AG632" s="38"/>
      <c r="AH632" s="38">
        <f t="shared" si="180"/>
        <v>0</v>
      </c>
      <c r="AI632" s="38">
        <f t="shared" si="181"/>
        <v>0</v>
      </c>
      <c r="AJ632" s="38">
        <f t="shared" si="182"/>
        <v>0</v>
      </c>
      <c r="AK632" s="38">
        <f t="shared" si="183"/>
        <v>0</v>
      </c>
      <c r="AL632" s="38">
        <f t="shared" si="184"/>
        <v>0</v>
      </c>
      <c r="AM632" s="38">
        <f t="shared" si="185"/>
        <v>0</v>
      </c>
      <c r="AN632" s="38"/>
    </row>
    <row r="633" spans="4:40" x14ac:dyDescent="0.3">
      <c r="D633" s="150"/>
      <c r="E633" s="146">
        <f t="shared" si="165"/>
        <v>0</v>
      </c>
      <c r="F633" s="96"/>
      <c r="G633" s="96"/>
      <c r="H633" s="96"/>
      <c r="I633" s="96"/>
      <c r="J633" s="96">
        <f>IF(D283=0,0,COUNTIF(D283:New,D283&amp;""))</f>
        <v>0</v>
      </c>
      <c r="K633" s="95">
        <f t="shared" si="166"/>
        <v>0</v>
      </c>
      <c r="L633" s="150">
        <f t="shared" si="167"/>
        <v>0</v>
      </c>
      <c r="M633" s="95">
        <f t="shared" si="168"/>
        <v>0</v>
      </c>
      <c r="N633" s="95">
        <f t="shared" si="169"/>
        <v>0</v>
      </c>
      <c r="O633" s="95">
        <f t="shared" si="170"/>
        <v>0</v>
      </c>
      <c r="P633" s="95">
        <f t="shared" si="171"/>
        <v>0</v>
      </c>
      <c r="Q633" s="95"/>
      <c r="R633" s="95"/>
      <c r="S633" s="95"/>
      <c r="T633" s="95"/>
      <c r="U633" s="95">
        <f t="shared" si="172"/>
        <v>0</v>
      </c>
      <c r="V633" s="95">
        <f t="shared" si="173"/>
        <v>0</v>
      </c>
      <c r="W633" s="95">
        <f t="shared" si="174"/>
        <v>0</v>
      </c>
      <c r="X633" s="95">
        <f t="shared" si="175"/>
        <v>0</v>
      </c>
      <c r="Y633" s="95"/>
      <c r="Z633" s="95"/>
      <c r="AA633" s="95"/>
      <c r="AB633" s="95"/>
      <c r="AC633" s="95">
        <f t="shared" si="176"/>
        <v>0</v>
      </c>
      <c r="AD633" s="95">
        <f t="shared" si="177"/>
        <v>0</v>
      </c>
      <c r="AE633" s="38">
        <f t="shared" si="178"/>
        <v>0</v>
      </c>
      <c r="AF633" s="38">
        <f t="shared" si="179"/>
        <v>0</v>
      </c>
      <c r="AG633" s="38"/>
      <c r="AH633" s="38">
        <f t="shared" si="180"/>
        <v>0</v>
      </c>
      <c r="AI633" s="38">
        <f t="shared" si="181"/>
        <v>0</v>
      </c>
      <c r="AJ633" s="38">
        <f t="shared" si="182"/>
        <v>0</v>
      </c>
      <c r="AK633" s="38">
        <f t="shared" si="183"/>
        <v>0</v>
      </c>
      <c r="AL633" s="38">
        <f t="shared" si="184"/>
        <v>0</v>
      </c>
      <c r="AM633" s="38">
        <f t="shared" si="185"/>
        <v>0</v>
      </c>
      <c r="AN633" s="38"/>
    </row>
    <row r="634" spans="4:40" x14ac:dyDescent="0.3">
      <c r="D634" s="150"/>
      <c r="E634" s="146">
        <f t="shared" si="165"/>
        <v>0</v>
      </c>
      <c r="F634" s="96"/>
      <c r="G634" s="96"/>
      <c r="H634" s="96"/>
      <c r="I634" s="96"/>
      <c r="J634" s="96">
        <f>IF(D284=0,0,COUNTIF(New,D284&amp;""))</f>
        <v>0</v>
      </c>
      <c r="K634" s="95">
        <f t="shared" si="166"/>
        <v>0</v>
      </c>
      <c r="L634" s="150">
        <f t="shared" si="167"/>
        <v>0</v>
      </c>
      <c r="M634" s="95">
        <f t="shared" si="168"/>
        <v>0</v>
      </c>
      <c r="N634" s="95">
        <f t="shared" si="169"/>
        <v>0</v>
      </c>
      <c r="O634" s="95">
        <f t="shared" si="170"/>
        <v>0</v>
      </c>
      <c r="P634" s="95">
        <f t="shared" si="171"/>
        <v>0</v>
      </c>
      <c r="Q634" s="95"/>
      <c r="R634" s="95"/>
      <c r="S634" s="95"/>
      <c r="T634" s="95"/>
      <c r="U634" s="95">
        <f t="shared" si="172"/>
        <v>0</v>
      </c>
      <c r="V634" s="95">
        <f t="shared" si="173"/>
        <v>0</v>
      </c>
      <c r="W634" s="95">
        <f t="shared" si="174"/>
        <v>0</v>
      </c>
      <c r="X634" s="95">
        <f t="shared" si="175"/>
        <v>0</v>
      </c>
      <c r="Y634" s="95"/>
      <c r="Z634" s="95"/>
      <c r="AA634" s="95"/>
      <c r="AB634" s="95"/>
      <c r="AC634" s="95">
        <f t="shared" si="176"/>
        <v>0</v>
      </c>
      <c r="AD634" s="95">
        <f t="shared" si="177"/>
        <v>0</v>
      </c>
      <c r="AE634" s="38">
        <f t="shared" si="178"/>
        <v>0</v>
      </c>
      <c r="AF634" s="38">
        <f t="shared" si="179"/>
        <v>0</v>
      </c>
      <c r="AG634" s="38"/>
      <c r="AH634" s="38">
        <f t="shared" si="180"/>
        <v>0</v>
      </c>
      <c r="AI634" s="38">
        <f t="shared" si="181"/>
        <v>0</v>
      </c>
      <c r="AJ634" s="38">
        <f t="shared" si="182"/>
        <v>0</v>
      </c>
      <c r="AK634" s="38">
        <f t="shared" si="183"/>
        <v>0</v>
      </c>
      <c r="AL634" s="38">
        <f t="shared" si="184"/>
        <v>0</v>
      </c>
      <c r="AM634" s="38">
        <f t="shared" si="185"/>
        <v>0</v>
      </c>
      <c r="AN634" s="38"/>
    </row>
    <row r="635" spans="4:40" x14ac:dyDescent="0.3">
      <c r="D635" s="150"/>
      <c r="E635" s="146">
        <f t="shared" si="165"/>
        <v>0</v>
      </c>
      <c r="F635" s="96"/>
      <c r="G635" s="96"/>
      <c r="H635" s="96"/>
      <c r="I635" s="96"/>
      <c r="J635" s="96">
        <f>IF(D285=0,0,COUNTIF(D285:New,D285&amp;""))</f>
        <v>0</v>
      </c>
      <c r="K635" s="95">
        <f t="shared" si="166"/>
        <v>0</v>
      </c>
      <c r="L635" s="150">
        <f t="shared" si="167"/>
        <v>0</v>
      </c>
      <c r="M635" s="95">
        <f t="shared" si="168"/>
        <v>0</v>
      </c>
      <c r="N635" s="95">
        <f t="shared" si="169"/>
        <v>0</v>
      </c>
      <c r="O635" s="95">
        <f t="shared" si="170"/>
        <v>0</v>
      </c>
      <c r="P635" s="95">
        <f t="shared" si="171"/>
        <v>0</v>
      </c>
      <c r="Q635" s="95"/>
      <c r="R635" s="95"/>
      <c r="S635" s="95"/>
      <c r="T635" s="95"/>
      <c r="U635" s="95">
        <f t="shared" si="172"/>
        <v>0</v>
      </c>
      <c r="V635" s="95">
        <f t="shared" si="173"/>
        <v>0</v>
      </c>
      <c r="W635" s="95">
        <f t="shared" si="174"/>
        <v>0</v>
      </c>
      <c r="X635" s="95">
        <f t="shared" si="175"/>
        <v>0</v>
      </c>
      <c r="Y635" s="95"/>
      <c r="Z635" s="95"/>
      <c r="AA635" s="95"/>
      <c r="AB635" s="95"/>
      <c r="AC635" s="95">
        <f t="shared" si="176"/>
        <v>0</v>
      </c>
      <c r="AD635" s="95">
        <f t="shared" si="177"/>
        <v>0</v>
      </c>
      <c r="AE635" s="38">
        <f t="shared" si="178"/>
        <v>0</v>
      </c>
      <c r="AF635" s="38">
        <f t="shared" si="179"/>
        <v>0</v>
      </c>
      <c r="AG635" s="38"/>
      <c r="AH635" s="38">
        <f t="shared" si="180"/>
        <v>0</v>
      </c>
      <c r="AI635" s="38">
        <f t="shared" si="181"/>
        <v>0</v>
      </c>
      <c r="AJ635" s="38">
        <f t="shared" si="182"/>
        <v>0</v>
      </c>
      <c r="AK635" s="38">
        <f t="shared" si="183"/>
        <v>0</v>
      </c>
      <c r="AL635" s="38">
        <f t="shared" si="184"/>
        <v>0</v>
      </c>
      <c r="AM635" s="38">
        <f t="shared" si="185"/>
        <v>0</v>
      </c>
      <c r="AN635" s="38"/>
    </row>
    <row r="636" spans="4:40" x14ac:dyDescent="0.3">
      <c r="D636" s="150"/>
      <c r="E636" s="146">
        <f t="shared" si="165"/>
        <v>0</v>
      </c>
      <c r="F636" s="96"/>
      <c r="G636" s="96"/>
      <c r="H636" s="96"/>
      <c r="I636" s="96"/>
      <c r="J636" s="96">
        <f>IF(D286=0,0,COUNTIF(D286:New,D286&amp;""))</f>
        <v>0</v>
      </c>
      <c r="K636" s="95">
        <f t="shared" si="166"/>
        <v>0</v>
      </c>
      <c r="L636" s="150">
        <f t="shared" si="167"/>
        <v>0</v>
      </c>
      <c r="M636" s="95">
        <f t="shared" si="168"/>
        <v>0</v>
      </c>
      <c r="N636" s="95">
        <f t="shared" si="169"/>
        <v>0</v>
      </c>
      <c r="O636" s="95">
        <f t="shared" si="170"/>
        <v>0</v>
      </c>
      <c r="P636" s="95">
        <f t="shared" si="171"/>
        <v>0</v>
      </c>
      <c r="Q636" s="95"/>
      <c r="R636" s="95"/>
      <c r="S636" s="95"/>
      <c r="T636" s="95"/>
      <c r="U636" s="95">
        <f t="shared" si="172"/>
        <v>0</v>
      </c>
      <c r="V636" s="95">
        <f t="shared" si="173"/>
        <v>0</v>
      </c>
      <c r="W636" s="95">
        <f t="shared" si="174"/>
        <v>0</v>
      </c>
      <c r="X636" s="95">
        <f t="shared" si="175"/>
        <v>0</v>
      </c>
      <c r="Y636" s="95"/>
      <c r="Z636" s="95"/>
      <c r="AA636" s="95"/>
      <c r="AB636" s="95"/>
      <c r="AC636" s="95">
        <f t="shared" si="176"/>
        <v>0</v>
      </c>
      <c r="AD636" s="95">
        <f t="shared" si="177"/>
        <v>0</v>
      </c>
      <c r="AE636" s="38">
        <f t="shared" si="178"/>
        <v>0</v>
      </c>
      <c r="AF636" s="38">
        <f t="shared" si="179"/>
        <v>0</v>
      </c>
      <c r="AG636" s="38"/>
      <c r="AH636" s="38">
        <f t="shared" si="180"/>
        <v>0</v>
      </c>
      <c r="AI636" s="38">
        <f t="shared" si="181"/>
        <v>0</v>
      </c>
      <c r="AJ636" s="38">
        <f t="shared" si="182"/>
        <v>0</v>
      </c>
      <c r="AK636" s="38">
        <f t="shared" si="183"/>
        <v>0</v>
      </c>
      <c r="AL636" s="38">
        <f t="shared" si="184"/>
        <v>0</v>
      </c>
      <c r="AM636" s="38">
        <f t="shared" si="185"/>
        <v>0</v>
      </c>
      <c r="AN636" s="38"/>
    </row>
    <row r="637" spans="4:40" x14ac:dyDescent="0.3">
      <c r="D637" s="150"/>
      <c r="E637" s="146">
        <f t="shared" si="165"/>
        <v>0</v>
      </c>
      <c r="F637" s="96"/>
      <c r="G637" s="96"/>
      <c r="H637" s="96"/>
      <c r="I637" s="96"/>
      <c r="J637" s="96">
        <f>IF(D287=0,0,COUNTIF(New,D287&amp;""))</f>
        <v>0</v>
      </c>
      <c r="K637" s="95">
        <f t="shared" si="166"/>
        <v>0</v>
      </c>
      <c r="L637" s="150">
        <f t="shared" si="167"/>
        <v>0</v>
      </c>
      <c r="M637" s="95">
        <f t="shared" si="168"/>
        <v>0</v>
      </c>
      <c r="N637" s="95">
        <f t="shared" si="169"/>
        <v>0</v>
      </c>
      <c r="O637" s="95">
        <f t="shared" si="170"/>
        <v>0</v>
      </c>
      <c r="P637" s="95">
        <f t="shared" si="171"/>
        <v>0</v>
      </c>
      <c r="Q637" s="95"/>
      <c r="R637" s="95"/>
      <c r="S637" s="95"/>
      <c r="T637" s="95"/>
      <c r="U637" s="95">
        <f t="shared" si="172"/>
        <v>0</v>
      </c>
      <c r="V637" s="95">
        <f t="shared" si="173"/>
        <v>0</v>
      </c>
      <c r="W637" s="95">
        <f t="shared" si="174"/>
        <v>0</v>
      </c>
      <c r="X637" s="95">
        <f t="shared" si="175"/>
        <v>0</v>
      </c>
      <c r="Y637" s="95"/>
      <c r="Z637" s="95"/>
      <c r="AA637" s="95"/>
      <c r="AB637" s="95"/>
      <c r="AC637" s="95">
        <f t="shared" si="176"/>
        <v>0</v>
      </c>
      <c r="AD637" s="95">
        <f t="shared" si="177"/>
        <v>0</v>
      </c>
      <c r="AE637" s="38">
        <f t="shared" si="178"/>
        <v>0</v>
      </c>
      <c r="AF637" s="38">
        <f t="shared" si="179"/>
        <v>0</v>
      </c>
      <c r="AG637" s="38"/>
      <c r="AH637" s="38">
        <f t="shared" si="180"/>
        <v>0</v>
      </c>
      <c r="AI637" s="38">
        <f t="shared" si="181"/>
        <v>0</v>
      </c>
      <c r="AJ637" s="38">
        <f t="shared" si="182"/>
        <v>0</v>
      </c>
      <c r="AK637" s="38">
        <f t="shared" si="183"/>
        <v>0</v>
      </c>
      <c r="AL637" s="38">
        <f t="shared" si="184"/>
        <v>0</v>
      </c>
      <c r="AM637" s="38">
        <f t="shared" si="185"/>
        <v>0</v>
      </c>
      <c r="AN637" s="38"/>
    </row>
    <row r="638" spans="4:40" x14ac:dyDescent="0.3">
      <c r="D638" s="150"/>
      <c r="E638" s="146">
        <f t="shared" si="165"/>
        <v>0</v>
      </c>
      <c r="F638" s="96"/>
      <c r="G638" s="96"/>
      <c r="H638" s="96"/>
      <c r="I638" s="96"/>
      <c r="J638" s="96">
        <f>IF(D288=0,0,COUNTIF(D288:New,D288&amp;""))</f>
        <v>0</v>
      </c>
      <c r="K638" s="95">
        <f t="shared" si="166"/>
        <v>0</v>
      </c>
      <c r="L638" s="150">
        <f t="shared" si="167"/>
        <v>0</v>
      </c>
      <c r="M638" s="95">
        <f t="shared" si="168"/>
        <v>0</v>
      </c>
      <c r="N638" s="95">
        <f t="shared" si="169"/>
        <v>0</v>
      </c>
      <c r="O638" s="95">
        <f t="shared" si="170"/>
        <v>0</v>
      </c>
      <c r="P638" s="95">
        <f t="shared" si="171"/>
        <v>0</v>
      </c>
      <c r="Q638" s="95"/>
      <c r="R638" s="95"/>
      <c r="S638" s="95"/>
      <c r="T638" s="95"/>
      <c r="U638" s="95">
        <f t="shared" si="172"/>
        <v>0</v>
      </c>
      <c r="V638" s="95">
        <f t="shared" si="173"/>
        <v>0</v>
      </c>
      <c r="W638" s="95">
        <f t="shared" si="174"/>
        <v>0</v>
      </c>
      <c r="X638" s="95">
        <f t="shared" si="175"/>
        <v>0</v>
      </c>
      <c r="Y638" s="95"/>
      <c r="Z638" s="95"/>
      <c r="AA638" s="95"/>
      <c r="AB638" s="95"/>
      <c r="AC638" s="95">
        <f t="shared" si="176"/>
        <v>0</v>
      </c>
      <c r="AD638" s="95">
        <f t="shared" si="177"/>
        <v>0</v>
      </c>
      <c r="AE638" s="38">
        <f t="shared" si="178"/>
        <v>0</v>
      </c>
      <c r="AF638" s="38">
        <f t="shared" si="179"/>
        <v>0</v>
      </c>
      <c r="AG638" s="38"/>
      <c r="AH638" s="38">
        <f t="shared" si="180"/>
        <v>0</v>
      </c>
      <c r="AI638" s="38">
        <f t="shared" si="181"/>
        <v>0</v>
      </c>
      <c r="AJ638" s="38">
        <f t="shared" si="182"/>
        <v>0</v>
      </c>
      <c r="AK638" s="38">
        <f t="shared" si="183"/>
        <v>0</v>
      </c>
      <c r="AL638" s="38">
        <f t="shared" si="184"/>
        <v>0</v>
      </c>
      <c r="AM638" s="38">
        <f t="shared" si="185"/>
        <v>0</v>
      </c>
      <c r="AN638" s="38"/>
    </row>
    <row r="639" spans="4:40" x14ac:dyDescent="0.3">
      <c r="D639" s="150"/>
      <c r="E639" s="146">
        <f t="shared" si="165"/>
        <v>0</v>
      </c>
      <c r="F639" s="96"/>
      <c r="G639" s="96"/>
      <c r="H639" s="96"/>
      <c r="I639" s="96"/>
      <c r="J639" s="96">
        <f>IF(D289=0,0,COUNTIF(D289:New,D289&amp;""))</f>
        <v>0</v>
      </c>
      <c r="K639" s="95">
        <f t="shared" si="166"/>
        <v>0</v>
      </c>
      <c r="L639" s="150">
        <f t="shared" si="167"/>
        <v>0</v>
      </c>
      <c r="M639" s="95">
        <f t="shared" si="168"/>
        <v>0</v>
      </c>
      <c r="N639" s="95">
        <f t="shared" si="169"/>
        <v>0</v>
      </c>
      <c r="O639" s="95">
        <f t="shared" si="170"/>
        <v>0</v>
      </c>
      <c r="P639" s="95">
        <f t="shared" si="171"/>
        <v>0</v>
      </c>
      <c r="Q639" s="95"/>
      <c r="R639" s="95"/>
      <c r="S639" s="95"/>
      <c r="T639" s="95"/>
      <c r="U639" s="95">
        <f t="shared" si="172"/>
        <v>0</v>
      </c>
      <c r="V639" s="95">
        <f t="shared" si="173"/>
        <v>0</v>
      </c>
      <c r="W639" s="95">
        <f t="shared" si="174"/>
        <v>0</v>
      </c>
      <c r="X639" s="95">
        <f t="shared" si="175"/>
        <v>0</v>
      </c>
      <c r="Y639" s="95"/>
      <c r="Z639" s="95"/>
      <c r="AA639" s="95"/>
      <c r="AB639" s="95"/>
      <c r="AC639" s="95">
        <f t="shared" si="176"/>
        <v>0</v>
      </c>
      <c r="AD639" s="95">
        <f t="shared" si="177"/>
        <v>0</v>
      </c>
      <c r="AE639" s="38">
        <f t="shared" si="178"/>
        <v>0</v>
      </c>
      <c r="AF639" s="38">
        <f t="shared" si="179"/>
        <v>0</v>
      </c>
      <c r="AG639" s="38"/>
      <c r="AH639" s="38">
        <f t="shared" si="180"/>
        <v>0</v>
      </c>
      <c r="AI639" s="38">
        <f t="shared" si="181"/>
        <v>0</v>
      </c>
      <c r="AJ639" s="38">
        <f t="shared" si="182"/>
        <v>0</v>
      </c>
      <c r="AK639" s="38">
        <f t="shared" si="183"/>
        <v>0</v>
      </c>
      <c r="AL639" s="38">
        <f t="shared" si="184"/>
        <v>0</v>
      </c>
      <c r="AM639" s="38">
        <f t="shared" si="185"/>
        <v>0</v>
      </c>
      <c r="AN639" s="38"/>
    </row>
    <row r="640" spans="4:40" x14ac:dyDescent="0.3">
      <c r="D640" s="150"/>
      <c r="E640" s="146">
        <f t="shared" si="165"/>
        <v>0</v>
      </c>
      <c r="F640" s="96"/>
      <c r="G640" s="96"/>
      <c r="H640" s="96"/>
      <c r="I640" s="96"/>
      <c r="J640" s="96">
        <f>IF(D290=0,0,COUNTIF(New,D290&amp;""))</f>
        <v>0</v>
      </c>
      <c r="K640" s="95">
        <f t="shared" si="166"/>
        <v>0</v>
      </c>
      <c r="L640" s="150">
        <f t="shared" si="167"/>
        <v>0</v>
      </c>
      <c r="M640" s="95">
        <f t="shared" si="168"/>
        <v>0</v>
      </c>
      <c r="N640" s="95">
        <f t="shared" si="169"/>
        <v>0</v>
      </c>
      <c r="O640" s="95">
        <f t="shared" si="170"/>
        <v>0</v>
      </c>
      <c r="P640" s="95">
        <f t="shared" si="171"/>
        <v>0</v>
      </c>
      <c r="Q640" s="95"/>
      <c r="R640" s="95"/>
      <c r="S640" s="95"/>
      <c r="T640" s="95"/>
      <c r="U640" s="95">
        <f t="shared" si="172"/>
        <v>0</v>
      </c>
      <c r="V640" s="95">
        <f t="shared" si="173"/>
        <v>0</v>
      </c>
      <c r="W640" s="95">
        <f t="shared" si="174"/>
        <v>0</v>
      </c>
      <c r="X640" s="95">
        <f t="shared" si="175"/>
        <v>0</v>
      </c>
      <c r="Y640" s="95"/>
      <c r="Z640" s="95"/>
      <c r="AA640" s="95"/>
      <c r="AB640" s="95"/>
      <c r="AC640" s="95">
        <f t="shared" si="176"/>
        <v>0</v>
      </c>
      <c r="AD640" s="95">
        <f t="shared" si="177"/>
        <v>0</v>
      </c>
      <c r="AE640" s="38">
        <f t="shared" si="178"/>
        <v>0</v>
      </c>
      <c r="AF640" s="38">
        <f t="shared" si="179"/>
        <v>0</v>
      </c>
      <c r="AG640" s="38"/>
      <c r="AH640" s="38">
        <f t="shared" si="180"/>
        <v>0</v>
      </c>
      <c r="AI640" s="38">
        <f t="shared" si="181"/>
        <v>0</v>
      </c>
      <c r="AJ640" s="38">
        <f t="shared" si="182"/>
        <v>0</v>
      </c>
      <c r="AK640" s="38">
        <f t="shared" si="183"/>
        <v>0</v>
      </c>
      <c r="AL640" s="38">
        <f t="shared" si="184"/>
        <v>0</v>
      </c>
      <c r="AM640" s="38">
        <f t="shared" si="185"/>
        <v>0</v>
      </c>
      <c r="AN640" s="38"/>
    </row>
    <row r="641" spans="4:40" x14ac:dyDescent="0.3">
      <c r="D641" s="150"/>
      <c r="E641" s="146">
        <f t="shared" si="165"/>
        <v>0</v>
      </c>
      <c r="F641" s="96"/>
      <c r="G641" s="96"/>
      <c r="H641" s="96"/>
      <c r="I641" s="96"/>
      <c r="J641" s="96">
        <f>IF(D291=0,0,COUNTIF(D291:New,D291&amp;""))</f>
        <v>0</v>
      </c>
      <c r="K641" s="95">
        <f t="shared" si="166"/>
        <v>0</v>
      </c>
      <c r="L641" s="150">
        <f t="shared" si="167"/>
        <v>0</v>
      </c>
      <c r="M641" s="95">
        <f t="shared" si="168"/>
        <v>0</v>
      </c>
      <c r="N641" s="95">
        <f t="shared" si="169"/>
        <v>0</v>
      </c>
      <c r="O641" s="95">
        <f t="shared" si="170"/>
        <v>0</v>
      </c>
      <c r="P641" s="95">
        <f t="shared" si="171"/>
        <v>0</v>
      </c>
      <c r="Q641" s="95"/>
      <c r="R641" s="95"/>
      <c r="S641" s="95"/>
      <c r="T641" s="95"/>
      <c r="U641" s="95">
        <f t="shared" si="172"/>
        <v>0</v>
      </c>
      <c r="V641" s="95">
        <f t="shared" si="173"/>
        <v>0</v>
      </c>
      <c r="W641" s="95">
        <f t="shared" si="174"/>
        <v>0</v>
      </c>
      <c r="X641" s="95">
        <f t="shared" si="175"/>
        <v>0</v>
      </c>
      <c r="Y641" s="95"/>
      <c r="Z641" s="95"/>
      <c r="AA641" s="95"/>
      <c r="AB641" s="95"/>
      <c r="AC641" s="95">
        <f t="shared" si="176"/>
        <v>0</v>
      </c>
      <c r="AD641" s="95">
        <f t="shared" si="177"/>
        <v>0</v>
      </c>
      <c r="AE641" s="38">
        <f t="shared" si="178"/>
        <v>0</v>
      </c>
      <c r="AF641" s="38">
        <f t="shared" si="179"/>
        <v>0</v>
      </c>
      <c r="AG641" s="38"/>
      <c r="AH641" s="38">
        <f t="shared" si="180"/>
        <v>0</v>
      </c>
      <c r="AI641" s="38">
        <f t="shared" si="181"/>
        <v>0</v>
      </c>
      <c r="AJ641" s="38">
        <f t="shared" si="182"/>
        <v>0</v>
      </c>
      <c r="AK641" s="38">
        <f t="shared" si="183"/>
        <v>0</v>
      </c>
      <c r="AL641" s="38">
        <f t="shared" si="184"/>
        <v>0</v>
      </c>
      <c r="AM641" s="38">
        <f t="shared" si="185"/>
        <v>0</v>
      </c>
      <c r="AN641" s="38"/>
    </row>
    <row r="642" spans="4:40" x14ac:dyDescent="0.3">
      <c r="D642" s="150"/>
      <c r="E642" s="146">
        <f t="shared" si="165"/>
        <v>0</v>
      </c>
      <c r="F642" s="96"/>
      <c r="G642" s="96"/>
      <c r="H642" s="96"/>
      <c r="I642" s="96"/>
      <c r="J642" s="96">
        <f>IF(D292=0,0,COUNTIF(D292:New,D292&amp;""))</f>
        <v>0</v>
      </c>
      <c r="K642" s="95">
        <f t="shared" si="166"/>
        <v>0</v>
      </c>
      <c r="L642" s="150">
        <f t="shared" si="167"/>
        <v>0</v>
      </c>
      <c r="M642" s="95">
        <f t="shared" si="168"/>
        <v>0</v>
      </c>
      <c r="N642" s="95">
        <f t="shared" si="169"/>
        <v>0</v>
      </c>
      <c r="O642" s="95">
        <f t="shared" si="170"/>
        <v>0</v>
      </c>
      <c r="P642" s="95">
        <f t="shared" si="171"/>
        <v>0</v>
      </c>
      <c r="Q642" s="95"/>
      <c r="R642" s="95"/>
      <c r="S642" s="95"/>
      <c r="T642" s="95"/>
      <c r="U642" s="95">
        <f t="shared" si="172"/>
        <v>0</v>
      </c>
      <c r="V642" s="95">
        <f t="shared" si="173"/>
        <v>0</v>
      </c>
      <c r="W642" s="95">
        <f t="shared" si="174"/>
        <v>0</v>
      </c>
      <c r="X642" s="95">
        <f t="shared" si="175"/>
        <v>0</v>
      </c>
      <c r="Y642" s="95"/>
      <c r="Z642" s="95"/>
      <c r="AA642" s="95"/>
      <c r="AB642" s="95"/>
      <c r="AC642" s="95">
        <f t="shared" si="176"/>
        <v>0</v>
      </c>
      <c r="AD642" s="95">
        <f t="shared" si="177"/>
        <v>0</v>
      </c>
      <c r="AE642" s="38">
        <f t="shared" si="178"/>
        <v>0</v>
      </c>
      <c r="AF642" s="38">
        <f t="shared" si="179"/>
        <v>0</v>
      </c>
      <c r="AG642" s="38"/>
      <c r="AH642" s="38">
        <f t="shared" si="180"/>
        <v>0</v>
      </c>
      <c r="AI642" s="38">
        <f t="shared" si="181"/>
        <v>0</v>
      </c>
      <c r="AJ642" s="38">
        <f t="shared" si="182"/>
        <v>0</v>
      </c>
      <c r="AK642" s="38">
        <f t="shared" si="183"/>
        <v>0</v>
      </c>
      <c r="AL642" s="38">
        <f t="shared" si="184"/>
        <v>0</v>
      </c>
      <c r="AM642" s="38">
        <f t="shared" si="185"/>
        <v>0</v>
      </c>
      <c r="AN642" s="38"/>
    </row>
    <row r="643" spans="4:40" x14ac:dyDescent="0.3">
      <c r="D643" s="150"/>
      <c r="E643" s="146">
        <f t="shared" si="165"/>
        <v>0</v>
      </c>
      <c r="F643" s="96"/>
      <c r="G643" s="96"/>
      <c r="H643" s="96"/>
      <c r="I643" s="96"/>
      <c r="J643" s="96">
        <f>IF(D293=0,0,COUNTIF(New,D293&amp;""))</f>
        <v>0</v>
      </c>
      <c r="K643" s="95">
        <f t="shared" si="166"/>
        <v>0</v>
      </c>
      <c r="L643" s="150">
        <f t="shared" si="167"/>
        <v>0</v>
      </c>
      <c r="M643" s="95">
        <f t="shared" si="168"/>
        <v>0</v>
      </c>
      <c r="N643" s="95">
        <f t="shared" si="169"/>
        <v>0</v>
      </c>
      <c r="O643" s="95">
        <f t="shared" si="170"/>
        <v>0</v>
      </c>
      <c r="P643" s="95">
        <f t="shared" si="171"/>
        <v>0</v>
      </c>
      <c r="Q643" s="95"/>
      <c r="R643" s="95"/>
      <c r="S643" s="95"/>
      <c r="T643" s="95"/>
      <c r="U643" s="95">
        <f t="shared" si="172"/>
        <v>0</v>
      </c>
      <c r="V643" s="95">
        <f t="shared" si="173"/>
        <v>0</v>
      </c>
      <c r="W643" s="95">
        <f t="shared" si="174"/>
        <v>0</v>
      </c>
      <c r="X643" s="95">
        <f t="shared" si="175"/>
        <v>0</v>
      </c>
      <c r="Y643" s="95"/>
      <c r="Z643" s="95"/>
      <c r="AA643" s="95"/>
      <c r="AB643" s="95"/>
      <c r="AC643" s="95">
        <f t="shared" si="176"/>
        <v>0</v>
      </c>
      <c r="AD643" s="95">
        <f t="shared" si="177"/>
        <v>0</v>
      </c>
      <c r="AE643" s="38">
        <f t="shared" si="178"/>
        <v>0</v>
      </c>
      <c r="AF643" s="38">
        <f t="shared" si="179"/>
        <v>0</v>
      </c>
      <c r="AG643" s="38"/>
      <c r="AH643" s="38">
        <f t="shared" si="180"/>
        <v>0</v>
      </c>
      <c r="AI643" s="38">
        <f t="shared" si="181"/>
        <v>0</v>
      </c>
      <c r="AJ643" s="38">
        <f t="shared" si="182"/>
        <v>0</v>
      </c>
      <c r="AK643" s="38">
        <f t="shared" si="183"/>
        <v>0</v>
      </c>
      <c r="AL643" s="38">
        <f t="shared" si="184"/>
        <v>0</v>
      </c>
      <c r="AM643" s="38">
        <f t="shared" si="185"/>
        <v>0</v>
      </c>
      <c r="AN643" s="38"/>
    </row>
    <row r="644" spans="4:40" x14ac:dyDescent="0.3">
      <c r="D644" s="150"/>
      <c r="E644" s="146">
        <f t="shared" si="165"/>
        <v>0</v>
      </c>
      <c r="F644" s="96"/>
      <c r="G644" s="96"/>
      <c r="H644" s="96"/>
      <c r="I644" s="96"/>
      <c r="J644" s="96">
        <f>IF(D294=0,0,COUNTIF(D294:New,D294&amp;""))</f>
        <v>0</v>
      </c>
      <c r="K644" s="95">
        <f t="shared" si="166"/>
        <v>0</v>
      </c>
      <c r="L644" s="150">
        <f t="shared" si="167"/>
        <v>0</v>
      </c>
      <c r="M644" s="95">
        <f t="shared" si="168"/>
        <v>0</v>
      </c>
      <c r="N644" s="95">
        <f t="shared" si="169"/>
        <v>0</v>
      </c>
      <c r="O644" s="95">
        <f t="shared" si="170"/>
        <v>0</v>
      </c>
      <c r="P644" s="95">
        <f t="shared" si="171"/>
        <v>0</v>
      </c>
      <c r="Q644" s="95"/>
      <c r="R644" s="95"/>
      <c r="S644" s="95"/>
      <c r="T644" s="95"/>
      <c r="U644" s="95">
        <f t="shared" si="172"/>
        <v>0</v>
      </c>
      <c r="V644" s="95">
        <f t="shared" si="173"/>
        <v>0</v>
      </c>
      <c r="W644" s="95">
        <f t="shared" si="174"/>
        <v>0</v>
      </c>
      <c r="X644" s="95">
        <f t="shared" si="175"/>
        <v>0</v>
      </c>
      <c r="Y644" s="95"/>
      <c r="Z644" s="95"/>
      <c r="AA644" s="95"/>
      <c r="AB644" s="95"/>
      <c r="AC644" s="95">
        <f t="shared" si="176"/>
        <v>0</v>
      </c>
      <c r="AD644" s="95">
        <f t="shared" si="177"/>
        <v>0</v>
      </c>
      <c r="AE644" s="38">
        <f t="shared" si="178"/>
        <v>0</v>
      </c>
      <c r="AF644" s="38">
        <f t="shared" si="179"/>
        <v>0</v>
      </c>
      <c r="AG644" s="38"/>
      <c r="AH644" s="38">
        <f t="shared" si="180"/>
        <v>0</v>
      </c>
      <c r="AI644" s="38">
        <f t="shared" si="181"/>
        <v>0</v>
      </c>
      <c r="AJ644" s="38">
        <f t="shared" si="182"/>
        <v>0</v>
      </c>
      <c r="AK644" s="38">
        <f t="shared" si="183"/>
        <v>0</v>
      </c>
      <c r="AL644" s="38">
        <f t="shared" si="184"/>
        <v>0</v>
      </c>
      <c r="AM644" s="38">
        <f t="shared" si="185"/>
        <v>0</v>
      </c>
      <c r="AN644" s="38"/>
    </row>
    <row r="645" spans="4:40" x14ac:dyDescent="0.3">
      <c r="D645" s="150"/>
      <c r="E645" s="146">
        <f t="shared" si="165"/>
        <v>0</v>
      </c>
      <c r="F645" s="96"/>
      <c r="G645" s="96"/>
      <c r="H645" s="96"/>
      <c r="I645" s="96"/>
      <c r="J645" s="96">
        <f>IF(D295=0,0,COUNTIF(D295:New,D295&amp;""))</f>
        <v>0</v>
      </c>
      <c r="K645" s="95">
        <f t="shared" si="166"/>
        <v>0</v>
      </c>
      <c r="L645" s="150">
        <f t="shared" si="167"/>
        <v>0</v>
      </c>
      <c r="M645" s="95">
        <f t="shared" si="168"/>
        <v>0</v>
      </c>
      <c r="N645" s="95">
        <f t="shared" si="169"/>
        <v>0</v>
      </c>
      <c r="O645" s="95">
        <f t="shared" si="170"/>
        <v>0</v>
      </c>
      <c r="P645" s="95">
        <f t="shared" si="171"/>
        <v>0</v>
      </c>
      <c r="Q645" s="95"/>
      <c r="R645" s="95"/>
      <c r="S645" s="95"/>
      <c r="T645" s="95"/>
      <c r="U645" s="95">
        <f t="shared" si="172"/>
        <v>0</v>
      </c>
      <c r="V645" s="95">
        <f t="shared" si="173"/>
        <v>0</v>
      </c>
      <c r="W645" s="95">
        <f t="shared" si="174"/>
        <v>0</v>
      </c>
      <c r="X645" s="95">
        <f t="shared" si="175"/>
        <v>0</v>
      </c>
      <c r="Y645" s="95"/>
      <c r="Z645" s="95"/>
      <c r="AA645" s="95"/>
      <c r="AB645" s="95"/>
      <c r="AC645" s="95">
        <f t="shared" si="176"/>
        <v>0</v>
      </c>
      <c r="AD645" s="95">
        <f t="shared" si="177"/>
        <v>0</v>
      </c>
      <c r="AE645" s="38">
        <f t="shared" si="178"/>
        <v>0</v>
      </c>
      <c r="AF645" s="38">
        <f t="shared" si="179"/>
        <v>0</v>
      </c>
      <c r="AG645" s="38"/>
      <c r="AH645" s="38">
        <f t="shared" si="180"/>
        <v>0</v>
      </c>
      <c r="AI645" s="38">
        <f t="shared" si="181"/>
        <v>0</v>
      </c>
      <c r="AJ645" s="38">
        <f t="shared" si="182"/>
        <v>0</v>
      </c>
      <c r="AK645" s="38">
        <f t="shared" si="183"/>
        <v>0</v>
      </c>
      <c r="AL645" s="38">
        <f t="shared" si="184"/>
        <v>0</v>
      </c>
      <c r="AM645" s="38">
        <f t="shared" si="185"/>
        <v>0</v>
      </c>
      <c r="AN645" s="38"/>
    </row>
    <row r="646" spans="4:40" x14ac:dyDescent="0.3">
      <c r="D646" s="150"/>
      <c r="E646" s="146">
        <f t="shared" si="165"/>
        <v>0</v>
      </c>
      <c r="F646" s="96"/>
      <c r="G646" s="96"/>
      <c r="H646" s="96"/>
      <c r="I646" s="96"/>
      <c r="J646" s="96">
        <f>IF(D296=0,0,COUNTIF(New,D296&amp;""))</f>
        <v>0</v>
      </c>
      <c r="K646" s="95">
        <f t="shared" si="166"/>
        <v>0</v>
      </c>
      <c r="L646" s="150">
        <f t="shared" si="167"/>
        <v>0</v>
      </c>
      <c r="M646" s="95">
        <f t="shared" si="168"/>
        <v>0</v>
      </c>
      <c r="N646" s="95">
        <f t="shared" si="169"/>
        <v>0</v>
      </c>
      <c r="O646" s="95">
        <f t="shared" si="170"/>
        <v>0</v>
      </c>
      <c r="P646" s="95">
        <f t="shared" si="171"/>
        <v>0</v>
      </c>
      <c r="Q646" s="95"/>
      <c r="R646" s="95"/>
      <c r="S646" s="95"/>
      <c r="T646" s="95"/>
      <c r="U646" s="95">
        <f t="shared" si="172"/>
        <v>0</v>
      </c>
      <c r="V646" s="95">
        <f t="shared" si="173"/>
        <v>0</v>
      </c>
      <c r="W646" s="95">
        <f t="shared" si="174"/>
        <v>0</v>
      </c>
      <c r="X646" s="95">
        <f t="shared" si="175"/>
        <v>0</v>
      </c>
      <c r="Y646" s="95"/>
      <c r="Z646" s="95"/>
      <c r="AA646" s="95"/>
      <c r="AB646" s="95"/>
      <c r="AC646" s="95">
        <f t="shared" si="176"/>
        <v>0</v>
      </c>
      <c r="AD646" s="95">
        <f t="shared" si="177"/>
        <v>0</v>
      </c>
      <c r="AE646" s="38">
        <f t="shared" si="178"/>
        <v>0</v>
      </c>
      <c r="AF646" s="38">
        <f t="shared" si="179"/>
        <v>0</v>
      </c>
      <c r="AG646" s="38"/>
      <c r="AH646" s="38">
        <f t="shared" si="180"/>
        <v>0</v>
      </c>
      <c r="AI646" s="38">
        <f t="shared" si="181"/>
        <v>0</v>
      </c>
      <c r="AJ646" s="38">
        <f t="shared" si="182"/>
        <v>0</v>
      </c>
      <c r="AK646" s="38">
        <f t="shared" si="183"/>
        <v>0</v>
      </c>
      <c r="AL646" s="38">
        <f t="shared" si="184"/>
        <v>0</v>
      </c>
      <c r="AM646" s="38">
        <f t="shared" si="185"/>
        <v>0</v>
      </c>
      <c r="AN646" s="38"/>
    </row>
    <row r="647" spans="4:40" x14ac:dyDescent="0.3">
      <c r="D647" s="150"/>
      <c r="E647" s="146">
        <f t="shared" si="165"/>
        <v>0</v>
      </c>
      <c r="F647" s="96"/>
      <c r="G647" s="96"/>
      <c r="H647" s="96"/>
      <c r="I647" s="96"/>
      <c r="J647" s="96">
        <f>IF(D297=0,0,COUNTIF(D297:New,D297&amp;""))</f>
        <v>0</v>
      </c>
      <c r="K647" s="95">
        <f t="shared" si="166"/>
        <v>0</v>
      </c>
      <c r="L647" s="150">
        <f t="shared" si="167"/>
        <v>0</v>
      </c>
      <c r="M647" s="95">
        <f t="shared" si="168"/>
        <v>0</v>
      </c>
      <c r="N647" s="95">
        <f t="shared" si="169"/>
        <v>0</v>
      </c>
      <c r="O647" s="95">
        <f t="shared" si="170"/>
        <v>0</v>
      </c>
      <c r="P647" s="95">
        <f t="shared" si="171"/>
        <v>0</v>
      </c>
      <c r="Q647" s="95"/>
      <c r="R647" s="95"/>
      <c r="S647" s="95"/>
      <c r="T647" s="95"/>
      <c r="U647" s="95">
        <f t="shared" si="172"/>
        <v>0</v>
      </c>
      <c r="V647" s="95">
        <f t="shared" si="173"/>
        <v>0</v>
      </c>
      <c r="W647" s="95">
        <f t="shared" si="174"/>
        <v>0</v>
      </c>
      <c r="X647" s="95">
        <f t="shared" si="175"/>
        <v>0</v>
      </c>
      <c r="Y647" s="95"/>
      <c r="Z647" s="95"/>
      <c r="AA647" s="95"/>
      <c r="AB647" s="95"/>
      <c r="AC647" s="95">
        <f t="shared" si="176"/>
        <v>0</v>
      </c>
      <c r="AD647" s="95">
        <f t="shared" si="177"/>
        <v>0</v>
      </c>
      <c r="AE647" s="38">
        <f t="shared" si="178"/>
        <v>0</v>
      </c>
      <c r="AF647" s="38">
        <f t="shared" si="179"/>
        <v>0</v>
      </c>
      <c r="AG647" s="38"/>
      <c r="AH647" s="38">
        <f t="shared" si="180"/>
        <v>0</v>
      </c>
      <c r="AI647" s="38">
        <f t="shared" si="181"/>
        <v>0</v>
      </c>
      <c r="AJ647" s="38">
        <f t="shared" si="182"/>
        <v>0</v>
      </c>
      <c r="AK647" s="38">
        <f t="shared" si="183"/>
        <v>0</v>
      </c>
      <c r="AL647" s="38">
        <f t="shared" si="184"/>
        <v>0</v>
      </c>
      <c r="AM647" s="38">
        <f t="shared" si="185"/>
        <v>0</v>
      </c>
      <c r="AN647" s="38"/>
    </row>
    <row r="648" spans="4:40" x14ac:dyDescent="0.3">
      <c r="D648" s="150"/>
      <c r="E648" s="146">
        <f t="shared" si="165"/>
        <v>0</v>
      </c>
      <c r="F648" s="96"/>
      <c r="G648" s="96"/>
      <c r="H648" s="96"/>
      <c r="I648" s="96"/>
      <c r="J648" s="96">
        <f>IF(D298=0,0,COUNTIF(D298:New,D298&amp;""))</f>
        <v>0</v>
      </c>
      <c r="K648" s="95">
        <f t="shared" si="166"/>
        <v>0</v>
      </c>
      <c r="L648" s="150">
        <f t="shared" si="167"/>
        <v>0</v>
      </c>
      <c r="M648" s="95">
        <f t="shared" si="168"/>
        <v>0</v>
      </c>
      <c r="N648" s="95">
        <f t="shared" si="169"/>
        <v>0</v>
      </c>
      <c r="O648" s="95">
        <f t="shared" si="170"/>
        <v>0</v>
      </c>
      <c r="P648" s="95">
        <f t="shared" si="171"/>
        <v>0</v>
      </c>
      <c r="Q648" s="95"/>
      <c r="R648" s="95"/>
      <c r="S648" s="95"/>
      <c r="T648" s="95"/>
      <c r="U648" s="95">
        <f t="shared" si="172"/>
        <v>0</v>
      </c>
      <c r="V648" s="95">
        <f t="shared" si="173"/>
        <v>0</v>
      </c>
      <c r="W648" s="95">
        <f t="shared" si="174"/>
        <v>0</v>
      </c>
      <c r="X648" s="95">
        <f t="shared" si="175"/>
        <v>0</v>
      </c>
      <c r="Y648" s="95"/>
      <c r="Z648" s="95"/>
      <c r="AA648" s="95"/>
      <c r="AB648" s="95"/>
      <c r="AC648" s="95">
        <f t="shared" si="176"/>
        <v>0</v>
      </c>
      <c r="AD648" s="95">
        <f t="shared" si="177"/>
        <v>0</v>
      </c>
      <c r="AE648" s="38">
        <f t="shared" si="178"/>
        <v>0</v>
      </c>
      <c r="AF648" s="38">
        <f t="shared" si="179"/>
        <v>0</v>
      </c>
      <c r="AG648" s="38"/>
      <c r="AH648" s="38">
        <f t="shared" si="180"/>
        <v>0</v>
      </c>
      <c r="AI648" s="38">
        <f t="shared" si="181"/>
        <v>0</v>
      </c>
      <c r="AJ648" s="38">
        <f t="shared" si="182"/>
        <v>0</v>
      </c>
      <c r="AK648" s="38">
        <f t="shared" si="183"/>
        <v>0</v>
      </c>
      <c r="AL648" s="38">
        <f t="shared" si="184"/>
        <v>0</v>
      </c>
      <c r="AM648" s="38">
        <f t="shared" si="185"/>
        <v>0</v>
      </c>
      <c r="AN648" s="38"/>
    </row>
    <row r="649" spans="4:40" x14ac:dyDescent="0.3">
      <c r="D649" s="150"/>
      <c r="E649" s="146">
        <f t="shared" si="165"/>
        <v>0</v>
      </c>
      <c r="F649" s="96"/>
      <c r="G649" s="96"/>
      <c r="H649" s="96"/>
      <c r="I649" s="96"/>
      <c r="J649" s="96">
        <f>IF(D299=0,0,COUNTIF(New,D299&amp;""))</f>
        <v>0</v>
      </c>
      <c r="K649" s="95">
        <f t="shared" si="166"/>
        <v>0</v>
      </c>
      <c r="L649" s="150">
        <f t="shared" si="167"/>
        <v>0</v>
      </c>
      <c r="M649" s="95">
        <f t="shared" si="168"/>
        <v>0</v>
      </c>
      <c r="N649" s="95">
        <f t="shared" si="169"/>
        <v>0</v>
      </c>
      <c r="O649" s="95">
        <f t="shared" si="170"/>
        <v>0</v>
      </c>
      <c r="P649" s="95">
        <f t="shared" si="171"/>
        <v>0</v>
      </c>
      <c r="Q649" s="95"/>
      <c r="R649" s="95"/>
      <c r="S649" s="95"/>
      <c r="T649" s="95"/>
      <c r="U649" s="95">
        <f t="shared" si="172"/>
        <v>0</v>
      </c>
      <c r="V649" s="95">
        <f t="shared" si="173"/>
        <v>0</v>
      </c>
      <c r="W649" s="95">
        <f t="shared" si="174"/>
        <v>0</v>
      </c>
      <c r="X649" s="95">
        <f t="shared" si="175"/>
        <v>0</v>
      </c>
      <c r="Y649" s="95"/>
      <c r="Z649" s="95"/>
      <c r="AA649" s="95"/>
      <c r="AB649" s="95"/>
      <c r="AC649" s="95">
        <f t="shared" si="176"/>
        <v>0</v>
      </c>
      <c r="AD649" s="95">
        <f t="shared" si="177"/>
        <v>0</v>
      </c>
      <c r="AE649" s="38">
        <f t="shared" si="178"/>
        <v>0</v>
      </c>
      <c r="AF649" s="38">
        <f t="shared" si="179"/>
        <v>0</v>
      </c>
      <c r="AG649" s="38"/>
      <c r="AH649" s="38">
        <f t="shared" si="180"/>
        <v>0</v>
      </c>
      <c r="AI649" s="38">
        <f t="shared" si="181"/>
        <v>0</v>
      </c>
      <c r="AJ649" s="38">
        <f t="shared" si="182"/>
        <v>0</v>
      </c>
      <c r="AK649" s="38">
        <f t="shared" si="183"/>
        <v>0</v>
      </c>
      <c r="AL649" s="38">
        <f t="shared" si="184"/>
        <v>0</v>
      </c>
      <c r="AM649" s="38">
        <f t="shared" si="185"/>
        <v>0</v>
      </c>
      <c r="AN649" s="38"/>
    </row>
    <row r="650" spans="4:40" x14ac:dyDescent="0.3">
      <c r="D650" s="150"/>
      <c r="E650" s="146">
        <f t="shared" si="165"/>
        <v>0</v>
      </c>
      <c r="F650" s="96"/>
      <c r="G650" s="96"/>
      <c r="H650" s="96"/>
      <c r="I650" s="96"/>
      <c r="J650" s="96">
        <f>IF(D300=0,0,COUNTIF(D300:New,D300&amp;""))</f>
        <v>0</v>
      </c>
      <c r="K650" s="95">
        <f t="shared" si="166"/>
        <v>0</v>
      </c>
      <c r="L650" s="150">
        <f t="shared" si="167"/>
        <v>0</v>
      </c>
      <c r="M650" s="95">
        <f t="shared" si="168"/>
        <v>0</v>
      </c>
      <c r="N650" s="95">
        <f t="shared" si="169"/>
        <v>0</v>
      </c>
      <c r="O650" s="95">
        <f t="shared" si="170"/>
        <v>0</v>
      </c>
      <c r="P650" s="95">
        <f t="shared" si="171"/>
        <v>0</v>
      </c>
      <c r="Q650" s="95"/>
      <c r="R650" s="95"/>
      <c r="S650" s="95"/>
      <c r="T650" s="95"/>
      <c r="U650" s="95">
        <f t="shared" si="172"/>
        <v>0</v>
      </c>
      <c r="V650" s="95">
        <f t="shared" si="173"/>
        <v>0</v>
      </c>
      <c r="W650" s="95">
        <f t="shared" si="174"/>
        <v>0</v>
      </c>
      <c r="X650" s="95">
        <f t="shared" si="175"/>
        <v>0</v>
      </c>
      <c r="Y650" s="95"/>
      <c r="Z650" s="95"/>
      <c r="AA650" s="95"/>
      <c r="AB650" s="95"/>
      <c r="AC650" s="95">
        <f t="shared" si="176"/>
        <v>0</v>
      </c>
      <c r="AD650" s="95">
        <f t="shared" si="177"/>
        <v>0</v>
      </c>
      <c r="AE650" s="38">
        <f t="shared" si="178"/>
        <v>0</v>
      </c>
      <c r="AF650" s="38">
        <f t="shared" si="179"/>
        <v>0</v>
      </c>
      <c r="AG650" s="38"/>
      <c r="AH650" s="38">
        <f t="shared" si="180"/>
        <v>0</v>
      </c>
      <c r="AI650" s="38">
        <f t="shared" si="181"/>
        <v>0</v>
      </c>
      <c r="AJ650" s="38">
        <f t="shared" si="182"/>
        <v>0</v>
      </c>
      <c r="AK650" s="38">
        <f t="shared" si="183"/>
        <v>0</v>
      </c>
      <c r="AL650" s="38">
        <f t="shared" si="184"/>
        <v>0</v>
      </c>
      <c r="AM650" s="38">
        <f t="shared" si="185"/>
        <v>0</v>
      </c>
      <c r="AN650" s="38"/>
    </row>
    <row r="651" spans="4:40" x14ac:dyDescent="0.3">
      <c r="D651" s="150"/>
      <c r="E651" s="146">
        <f t="shared" si="165"/>
        <v>0</v>
      </c>
      <c r="F651" s="96"/>
      <c r="G651" s="96"/>
      <c r="H651" s="96"/>
      <c r="I651" s="96"/>
      <c r="J651" s="96">
        <f>IF(D301=0,0,COUNTIF(D301:New,D301&amp;""))</f>
        <v>0</v>
      </c>
      <c r="K651" s="95">
        <f t="shared" si="166"/>
        <v>0</v>
      </c>
      <c r="L651" s="150">
        <f t="shared" si="167"/>
        <v>0</v>
      </c>
      <c r="M651" s="95">
        <f t="shared" si="168"/>
        <v>0</v>
      </c>
      <c r="N651" s="95">
        <f t="shared" si="169"/>
        <v>0</v>
      </c>
      <c r="O651" s="95">
        <f t="shared" si="170"/>
        <v>0</v>
      </c>
      <c r="P651" s="95">
        <f t="shared" si="171"/>
        <v>0</v>
      </c>
      <c r="Q651" s="95"/>
      <c r="R651" s="95"/>
      <c r="S651" s="95"/>
      <c r="T651" s="95"/>
      <c r="U651" s="95">
        <f t="shared" si="172"/>
        <v>0</v>
      </c>
      <c r="V651" s="95">
        <f t="shared" si="173"/>
        <v>0</v>
      </c>
      <c r="W651" s="95">
        <f t="shared" si="174"/>
        <v>0</v>
      </c>
      <c r="X651" s="95">
        <f t="shared" si="175"/>
        <v>0</v>
      </c>
      <c r="Y651" s="95"/>
      <c r="Z651" s="95"/>
      <c r="AA651" s="95"/>
      <c r="AB651" s="95"/>
      <c r="AC651" s="95">
        <f t="shared" si="176"/>
        <v>0</v>
      </c>
      <c r="AD651" s="95">
        <f t="shared" si="177"/>
        <v>0</v>
      </c>
      <c r="AE651" s="38">
        <f t="shared" si="178"/>
        <v>0</v>
      </c>
      <c r="AF651" s="38">
        <f t="shared" si="179"/>
        <v>0</v>
      </c>
      <c r="AG651" s="38"/>
      <c r="AH651" s="38">
        <f t="shared" si="180"/>
        <v>0</v>
      </c>
      <c r="AI651" s="38">
        <f t="shared" si="181"/>
        <v>0</v>
      </c>
      <c r="AJ651" s="38">
        <f t="shared" si="182"/>
        <v>0</v>
      </c>
      <c r="AK651" s="38">
        <f t="shared" si="183"/>
        <v>0</v>
      </c>
      <c r="AL651" s="38">
        <f t="shared" si="184"/>
        <v>0</v>
      </c>
      <c r="AM651" s="38">
        <f t="shared" si="185"/>
        <v>0</v>
      </c>
      <c r="AN651" s="38"/>
    </row>
    <row r="652" spans="4:40" x14ac:dyDescent="0.3">
      <c r="D652" s="150"/>
      <c r="E652" s="146">
        <f t="shared" si="165"/>
        <v>0</v>
      </c>
      <c r="F652" s="96"/>
      <c r="G652" s="96"/>
      <c r="H652" s="96"/>
      <c r="I652" s="96"/>
      <c r="J652" s="96">
        <f>IF(D302=0,0,COUNTIF(New,D302&amp;""))</f>
        <v>0</v>
      </c>
      <c r="K652" s="95">
        <f t="shared" si="166"/>
        <v>0</v>
      </c>
      <c r="L652" s="150">
        <f t="shared" si="167"/>
        <v>0</v>
      </c>
      <c r="M652" s="95">
        <f t="shared" si="168"/>
        <v>0</v>
      </c>
      <c r="N652" s="95">
        <f t="shared" si="169"/>
        <v>0</v>
      </c>
      <c r="O652" s="95">
        <f t="shared" si="170"/>
        <v>0</v>
      </c>
      <c r="P652" s="95">
        <f t="shared" si="171"/>
        <v>0</v>
      </c>
      <c r="Q652" s="95"/>
      <c r="R652" s="95"/>
      <c r="S652" s="95"/>
      <c r="T652" s="95"/>
      <c r="U652" s="95">
        <f t="shared" si="172"/>
        <v>0</v>
      </c>
      <c r="V652" s="95">
        <f t="shared" si="173"/>
        <v>0</v>
      </c>
      <c r="W652" s="95">
        <f t="shared" si="174"/>
        <v>0</v>
      </c>
      <c r="X652" s="95">
        <f t="shared" si="175"/>
        <v>0</v>
      </c>
      <c r="Y652" s="95"/>
      <c r="Z652" s="95"/>
      <c r="AA652" s="95"/>
      <c r="AB652" s="95"/>
      <c r="AC652" s="95">
        <f t="shared" si="176"/>
        <v>0</v>
      </c>
      <c r="AD652" s="95">
        <f t="shared" si="177"/>
        <v>0</v>
      </c>
      <c r="AE652" s="38">
        <f t="shared" si="178"/>
        <v>0</v>
      </c>
      <c r="AF652" s="38">
        <f t="shared" si="179"/>
        <v>0</v>
      </c>
      <c r="AG652" s="38"/>
      <c r="AH652" s="38">
        <f t="shared" si="180"/>
        <v>0</v>
      </c>
      <c r="AI652" s="38">
        <f t="shared" si="181"/>
        <v>0</v>
      </c>
      <c r="AJ652" s="38">
        <f t="shared" si="182"/>
        <v>0</v>
      </c>
      <c r="AK652" s="38">
        <f t="shared" si="183"/>
        <v>0</v>
      </c>
      <c r="AL652" s="38">
        <f t="shared" si="184"/>
        <v>0</v>
      </c>
      <c r="AM652" s="38">
        <f t="shared" si="185"/>
        <v>0</v>
      </c>
      <c r="AN652" s="38"/>
    </row>
    <row r="653" spans="4:40" x14ac:dyDescent="0.3">
      <c r="D653" s="150"/>
      <c r="E653" s="146">
        <f t="shared" si="165"/>
        <v>0</v>
      </c>
      <c r="F653" s="96"/>
      <c r="G653" s="96"/>
      <c r="H653" s="96"/>
      <c r="I653" s="96"/>
      <c r="J653" s="96">
        <f>IF(D303=0,0,COUNTIF(D303:New,D303&amp;""))</f>
        <v>0</v>
      </c>
      <c r="K653" s="95">
        <f t="shared" si="166"/>
        <v>0</v>
      </c>
      <c r="L653" s="150">
        <f t="shared" si="167"/>
        <v>0</v>
      </c>
      <c r="M653" s="95">
        <f t="shared" si="168"/>
        <v>0</v>
      </c>
      <c r="N653" s="95">
        <f t="shared" si="169"/>
        <v>0</v>
      </c>
      <c r="O653" s="95">
        <f t="shared" si="170"/>
        <v>0</v>
      </c>
      <c r="P653" s="95">
        <f t="shared" si="171"/>
        <v>0</v>
      </c>
      <c r="Q653" s="95"/>
      <c r="R653" s="95"/>
      <c r="S653" s="95"/>
      <c r="T653" s="95"/>
      <c r="U653" s="95">
        <f t="shared" si="172"/>
        <v>0</v>
      </c>
      <c r="V653" s="95">
        <f t="shared" si="173"/>
        <v>0</v>
      </c>
      <c r="W653" s="95">
        <f t="shared" si="174"/>
        <v>0</v>
      </c>
      <c r="X653" s="95">
        <f t="shared" si="175"/>
        <v>0</v>
      </c>
      <c r="Y653" s="95"/>
      <c r="Z653" s="95"/>
      <c r="AA653" s="95"/>
      <c r="AB653" s="95"/>
      <c r="AC653" s="95">
        <f t="shared" si="176"/>
        <v>0</v>
      </c>
      <c r="AD653" s="95">
        <f t="shared" si="177"/>
        <v>0</v>
      </c>
      <c r="AE653" s="38">
        <f t="shared" si="178"/>
        <v>0</v>
      </c>
      <c r="AF653" s="38">
        <f t="shared" si="179"/>
        <v>0</v>
      </c>
      <c r="AG653" s="38"/>
      <c r="AH653" s="38">
        <f t="shared" si="180"/>
        <v>0</v>
      </c>
      <c r="AI653" s="38">
        <f t="shared" si="181"/>
        <v>0</v>
      </c>
      <c r="AJ653" s="38">
        <f t="shared" si="182"/>
        <v>0</v>
      </c>
      <c r="AK653" s="38">
        <f t="shared" si="183"/>
        <v>0</v>
      </c>
      <c r="AL653" s="38">
        <f t="shared" si="184"/>
        <v>0</v>
      </c>
      <c r="AM653" s="38">
        <f t="shared" si="185"/>
        <v>0</v>
      </c>
      <c r="AN653" s="38"/>
    </row>
    <row r="654" spans="4:40" x14ac:dyDescent="0.3">
      <c r="D654" s="150"/>
      <c r="E654" s="146">
        <f t="shared" si="165"/>
        <v>0</v>
      </c>
      <c r="F654" s="96"/>
      <c r="G654" s="96"/>
      <c r="H654" s="96"/>
      <c r="I654" s="96"/>
      <c r="J654" s="96">
        <f>IF(D304=0,0,COUNTIF(D304:New,D304&amp;""))</f>
        <v>0</v>
      </c>
      <c r="K654" s="95">
        <f t="shared" si="166"/>
        <v>0</v>
      </c>
      <c r="L654" s="150">
        <f t="shared" si="167"/>
        <v>0</v>
      </c>
      <c r="M654" s="95">
        <f t="shared" si="168"/>
        <v>0</v>
      </c>
      <c r="N654" s="95">
        <f t="shared" si="169"/>
        <v>0</v>
      </c>
      <c r="O654" s="95">
        <f t="shared" si="170"/>
        <v>0</v>
      </c>
      <c r="P654" s="95">
        <f t="shared" si="171"/>
        <v>0</v>
      </c>
      <c r="Q654" s="95"/>
      <c r="R654" s="95"/>
      <c r="S654" s="95"/>
      <c r="T654" s="95"/>
      <c r="U654" s="95">
        <f t="shared" si="172"/>
        <v>0</v>
      </c>
      <c r="V654" s="95">
        <f t="shared" si="173"/>
        <v>0</v>
      </c>
      <c r="W654" s="95">
        <f t="shared" si="174"/>
        <v>0</v>
      </c>
      <c r="X654" s="95">
        <f t="shared" si="175"/>
        <v>0</v>
      </c>
      <c r="Y654" s="95"/>
      <c r="Z654" s="95"/>
      <c r="AA654" s="95"/>
      <c r="AB654" s="95"/>
      <c r="AC654" s="95">
        <f t="shared" si="176"/>
        <v>0</v>
      </c>
      <c r="AD654" s="95">
        <f t="shared" si="177"/>
        <v>0</v>
      </c>
      <c r="AE654" s="38">
        <f t="shared" si="178"/>
        <v>0</v>
      </c>
      <c r="AF654" s="38">
        <f t="shared" si="179"/>
        <v>0</v>
      </c>
      <c r="AG654" s="38"/>
      <c r="AH654" s="38">
        <f t="shared" si="180"/>
        <v>0</v>
      </c>
      <c r="AI654" s="38">
        <f t="shared" si="181"/>
        <v>0</v>
      </c>
      <c r="AJ654" s="38">
        <f t="shared" si="182"/>
        <v>0</v>
      </c>
      <c r="AK654" s="38">
        <f t="shared" si="183"/>
        <v>0</v>
      </c>
      <c r="AL654" s="38">
        <f t="shared" si="184"/>
        <v>0</v>
      </c>
      <c r="AM654" s="38">
        <f t="shared" si="185"/>
        <v>0</v>
      </c>
      <c r="AN654" s="38"/>
    </row>
    <row r="655" spans="4:40" x14ac:dyDescent="0.3">
      <c r="D655" s="150"/>
      <c r="E655" s="146">
        <f t="shared" si="165"/>
        <v>0</v>
      </c>
      <c r="F655" s="96"/>
      <c r="G655" s="96"/>
      <c r="H655" s="96"/>
      <c r="I655" s="96"/>
      <c r="J655" s="96">
        <f>IF(D305=0,0,COUNTIF(New,D305&amp;""))</f>
        <v>0</v>
      </c>
      <c r="K655" s="95">
        <f t="shared" si="166"/>
        <v>0</v>
      </c>
      <c r="L655" s="150">
        <f t="shared" si="167"/>
        <v>0</v>
      </c>
      <c r="M655" s="95">
        <f t="shared" si="168"/>
        <v>0</v>
      </c>
      <c r="N655" s="95">
        <f t="shared" si="169"/>
        <v>0</v>
      </c>
      <c r="O655" s="95">
        <f t="shared" si="170"/>
        <v>0</v>
      </c>
      <c r="P655" s="95">
        <f t="shared" si="171"/>
        <v>0</v>
      </c>
      <c r="Q655" s="95"/>
      <c r="R655" s="95"/>
      <c r="S655" s="95"/>
      <c r="T655" s="95"/>
      <c r="U655" s="95">
        <f t="shared" si="172"/>
        <v>0</v>
      </c>
      <c r="V655" s="95">
        <f t="shared" si="173"/>
        <v>0</v>
      </c>
      <c r="W655" s="95">
        <f t="shared" si="174"/>
        <v>0</v>
      </c>
      <c r="X655" s="95">
        <f t="shared" si="175"/>
        <v>0</v>
      </c>
      <c r="Y655" s="95"/>
      <c r="Z655" s="95"/>
      <c r="AA655" s="95"/>
      <c r="AB655" s="95"/>
      <c r="AC655" s="95">
        <f t="shared" si="176"/>
        <v>0</v>
      </c>
      <c r="AD655" s="95">
        <f t="shared" si="177"/>
        <v>0</v>
      </c>
      <c r="AE655" s="38">
        <f t="shared" si="178"/>
        <v>0</v>
      </c>
      <c r="AF655" s="38">
        <f t="shared" si="179"/>
        <v>0</v>
      </c>
      <c r="AG655" s="38"/>
      <c r="AH655" s="38">
        <f t="shared" si="180"/>
        <v>0</v>
      </c>
      <c r="AI655" s="38">
        <f t="shared" si="181"/>
        <v>0</v>
      </c>
      <c r="AJ655" s="38">
        <f t="shared" si="182"/>
        <v>0</v>
      </c>
      <c r="AK655" s="38">
        <f t="shared" si="183"/>
        <v>0</v>
      </c>
      <c r="AL655" s="38">
        <f t="shared" si="184"/>
        <v>0</v>
      </c>
      <c r="AM655" s="38">
        <f t="shared" si="185"/>
        <v>0</v>
      </c>
      <c r="AN655" s="38"/>
    </row>
    <row r="656" spans="4:40" x14ac:dyDescent="0.3">
      <c r="D656" s="150"/>
      <c r="E656" s="146">
        <f t="shared" si="165"/>
        <v>0</v>
      </c>
      <c r="F656" s="96"/>
      <c r="G656" s="96"/>
      <c r="H656" s="96"/>
      <c r="I656" s="96"/>
      <c r="J656" s="96">
        <f>IF(D306=0,0,COUNTIF(D306:New,D306&amp;""))</f>
        <v>0</v>
      </c>
      <c r="K656" s="95">
        <f t="shared" si="166"/>
        <v>0</v>
      </c>
      <c r="L656" s="150">
        <f t="shared" si="167"/>
        <v>0</v>
      </c>
      <c r="M656" s="95">
        <f t="shared" si="168"/>
        <v>0</v>
      </c>
      <c r="N656" s="95">
        <f t="shared" si="169"/>
        <v>0</v>
      </c>
      <c r="O656" s="95">
        <f t="shared" si="170"/>
        <v>0</v>
      </c>
      <c r="P656" s="95">
        <f t="shared" si="171"/>
        <v>0</v>
      </c>
      <c r="Q656" s="95"/>
      <c r="R656" s="95"/>
      <c r="S656" s="95"/>
      <c r="T656" s="95"/>
      <c r="U656" s="95">
        <f t="shared" si="172"/>
        <v>0</v>
      </c>
      <c r="V656" s="95">
        <f t="shared" si="173"/>
        <v>0</v>
      </c>
      <c r="W656" s="95">
        <f t="shared" si="174"/>
        <v>0</v>
      </c>
      <c r="X656" s="95">
        <f t="shared" si="175"/>
        <v>0</v>
      </c>
      <c r="Y656" s="95"/>
      <c r="Z656" s="95"/>
      <c r="AA656" s="95"/>
      <c r="AB656" s="95"/>
      <c r="AC656" s="95">
        <f t="shared" si="176"/>
        <v>0</v>
      </c>
      <c r="AD656" s="95">
        <f t="shared" si="177"/>
        <v>0</v>
      </c>
      <c r="AE656" s="38">
        <f t="shared" si="178"/>
        <v>0</v>
      </c>
      <c r="AF656" s="38">
        <f t="shared" si="179"/>
        <v>0</v>
      </c>
      <c r="AG656" s="38"/>
      <c r="AH656" s="38">
        <f t="shared" si="180"/>
        <v>0</v>
      </c>
      <c r="AI656" s="38">
        <f t="shared" si="181"/>
        <v>0</v>
      </c>
      <c r="AJ656" s="38">
        <f t="shared" si="182"/>
        <v>0</v>
      </c>
      <c r="AK656" s="38">
        <f t="shared" si="183"/>
        <v>0</v>
      </c>
      <c r="AL656" s="38">
        <f t="shared" si="184"/>
        <v>0</v>
      </c>
      <c r="AM656" s="38">
        <f t="shared" si="185"/>
        <v>0</v>
      </c>
      <c r="AN656" s="38"/>
    </row>
    <row r="657" spans="4:40" x14ac:dyDescent="0.3">
      <c r="D657" s="150"/>
      <c r="E657" s="146">
        <f>IF(E307="New",1,0)</f>
        <v>0</v>
      </c>
      <c r="F657" s="96"/>
      <c r="G657" s="96"/>
      <c r="H657" s="96"/>
      <c r="I657" s="96"/>
      <c r="J657" s="96">
        <f>IF(D307=0,0,COUNTIF(New,D307&amp;""))</f>
        <v>0</v>
      </c>
      <c r="K657" s="95">
        <f>IF(AND(E657=1, J657=1),1,0)</f>
        <v>0</v>
      </c>
      <c r="L657" s="150">
        <f>IF(AND(E657=1, J657=2),1,0)</f>
        <v>0</v>
      </c>
      <c r="M657" s="95">
        <f>IF(AND(E657=1, J657=3),1,0)</f>
        <v>0</v>
      </c>
      <c r="N657" s="95">
        <f>IF(AND(E657=1, J657=4),1,0)</f>
        <v>0</v>
      </c>
      <c r="O657" s="95">
        <f>IF(AND(E657=1, J657=5),1,0)</f>
        <v>0</v>
      </c>
      <c r="P657" s="95">
        <f>IF(AND(E657=1, J657=6),1,0)</f>
        <v>0</v>
      </c>
      <c r="Q657" s="95"/>
      <c r="R657" s="166"/>
      <c r="S657" s="95"/>
      <c r="T657" s="95"/>
      <c r="U657" s="95">
        <f>IF(AND(E657=1, J657=7),1,0)</f>
        <v>0</v>
      </c>
      <c r="V657" s="95">
        <f>IF(AND(E657=1, J657=8),1,0)</f>
        <v>0</v>
      </c>
      <c r="W657" s="95">
        <f>IF(AND(E657=1, J657=9),1,0)</f>
        <v>0</v>
      </c>
      <c r="X657" s="95">
        <f>IF(AND(E657=1, J657=10),1,0)</f>
        <v>0</v>
      </c>
      <c r="Y657" s="95"/>
      <c r="Z657" s="95"/>
      <c r="AA657" s="95"/>
      <c r="AB657" s="95"/>
      <c r="AC657" s="95">
        <f>IF(AND(E657=1, J657=11),1,0)</f>
        <v>0</v>
      </c>
      <c r="AD657" s="95">
        <f>IF(AND(E657=1, J657=12),1,0)</f>
        <v>0</v>
      </c>
      <c r="AE657" s="38">
        <f>IF(AND(E657=1, J657=13),1,0)</f>
        <v>0</v>
      </c>
      <c r="AF657" s="38">
        <f>IF(AND(E657=1, J657=14),1,0)</f>
        <v>0</v>
      </c>
      <c r="AG657" s="38"/>
      <c r="AH657" s="38">
        <f>IF(AND(E657=1, J657=15),1,0)</f>
        <v>0</v>
      </c>
      <c r="AI657" s="38">
        <f>IF(AND(E657=1, J657=16),1,0)</f>
        <v>0</v>
      </c>
      <c r="AJ657" s="38">
        <f>IF(AND(E657=1, J657=17),1,0)</f>
        <v>0</v>
      </c>
      <c r="AK657" s="38">
        <f>IF(AND(E657=1, J657=18),1,0)</f>
        <v>0</v>
      </c>
      <c r="AL657" s="38">
        <f>IF(AND(E657=1, J657=19),1,0)</f>
        <v>0</v>
      </c>
      <c r="AM657" s="38">
        <f>IF(AND(E657=1, J657=20),1,0)</f>
        <v>0</v>
      </c>
      <c r="AN657" s="38"/>
    </row>
    <row r="658" spans="4:40" x14ac:dyDescent="0.3">
      <c r="D658" s="150"/>
      <c r="E658" s="146"/>
      <c r="F658" s="96"/>
      <c r="G658" s="96"/>
      <c r="H658" s="96"/>
      <c r="I658" s="96"/>
      <c r="J658" s="96"/>
      <c r="K658" s="166">
        <f>SUM(K362:K657)</f>
        <v>0</v>
      </c>
      <c r="L658" s="167">
        <f>SUM(L362:L657)/2</f>
        <v>0</v>
      </c>
      <c r="M658" s="166">
        <f>SUM(M362:M657)/3</f>
        <v>0</v>
      </c>
      <c r="N658" s="166">
        <f>SUM(N362:N657)/4</f>
        <v>0</v>
      </c>
      <c r="O658" s="166">
        <f>SUM(O362:O657)/5</f>
        <v>0</v>
      </c>
      <c r="P658" s="166">
        <f>SUM(P362:P657)/6</f>
        <v>0</v>
      </c>
      <c r="Q658" s="166"/>
      <c r="R658" s="95"/>
      <c r="S658" s="166"/>
      <c r="T658" s="166"/>
      <c r="U658" s="166">
        <f>SUM(U362:U657)/7</f>
        <v>0</v>
      </c>
      <c r="V658" s="166">
        <f>SUM(V362:V657)/8</f>
        <v>0</v>
      </c>
      <c r="W658" s="166">
        <f>SUM(W362:W657)/9</f>
        <v>0</v>
      </c>
      <c r="X658" s="166">
        <f>SUM(X362:X657)/10</f>
        <v>0</v>
      </c>
      <c r="Y658" s="166"/>
      <c r="Z658" s="166"/>
      <c r="AA658" s="166"/>
      <c r="AB658" s="166"/>
      <c r="AC658" s="166">
        <f>SUM(AC362:AC657)/11</f>
        <v>0</v>
      </c>
      <c r="AD658" s="166">
        <f>SUM(AD362:AD657)/12</f>
        <v>0</v>
      </c>
      <c r="AE658" s="168">
        <f>SUM(AE362:AE657)/13</f>
        <v>0</v>
      </c>
      <c r="AF658" s="168">
        <f>SUM(AF362:AF657)/14</f>
        <v>0</v>
      </c>
      <c r="AG658" s="168"/>
      <c r="AH658" s="168">
        <f>SUM(AH362:AH657)/15</f>
        <v>0</v>
      </c>
      <c r="AI658" s="168">
        <f>SUM(AI362:AI657)/16</f>
        <v>0</v>
      </c>
      <c r="AJ658" s="168">
        <f>SUM(AJ362:AJ657)/17</f>
        <v>0</v>
      </c>
      <c r="AK658" s="168">
        <f>SUM(AK362:AK657)/18</f>
        <v>0</v>
      </c>
      <c r="AL658" s="168">
        <f>SUM(AL362:AL657)/19</f>
        <v>0</v>
      </c>
      <c r="AM658" s="168">
        <f>SUM(AM362:AM657)/20</f>
        <v>0</v>
      </c>
      <c r="AN658" s="169">
        <f>SUM(K658:AM658)</f>
        <v>0</v>
      </c>
    </row>
    <row r="659" spans="4:40" x14ac:dyDescent="0.3">
      <c r="D659" s="150"/>
      <c r="E659" s="146"/>
      <c r="F659" s="96"/>
      <c r="G659" s="96"/>
      <c r="H659" s="96"/>
      <c r="I659" s="96"/>
      <c r="J659" s="96"/>
      <c r="K659" s="96"/>
      <c r="L659" s="154"/>
      <c r="M659" s="96"/>
      <c r="N659" s="96"/>
      <c r="O659" s="96"/>
      <c r="P659" s="96"/>
      <c r="Q659" s="96"/>
      <c r="V659" s="96"/>
      <c r="W659" s="96"/>
      <c r="X659" s="96"/>
      <c r="Y659" s="96"/>
      <c r="AD659" s="96"/>
      <c r="AE659" s="146"/>
      <c r="AF659" s="146"/>
      <c r="AG659" s="146"/>
      <c r="AH659" s="146"/>
      <c r="AI659" s="146"/>
      <c r="AJ659" s="146"/>
      <c r="AK659" s="146"/>
      <c r="AL659" s="146"/>
      <c r="AM659" s="146"/>
      <c r="AN659" s="146"/>
    </row>
    <row r="660" spans="4:40" x14ac:dyDescent="0.3">
      <c r="E660" s="146"/>
      <c r="F660" s="96"/>
      <c r="G660" s="96"/>
      <c r="H660" s="96"/>
      <c r="I660" s="96"/>
      <c r="J660" s="96"/>
      <c r="K660" s="96"/>
      <c r="L660" s="154"/>
      <c r="M660" s="96"/>
      <c r="N660" s="96"/>
      <c r="O660" s="96"/>
      <c r="P660" s="96"/>
      <c r="Q660" s="96"/>
      <c r="V660" s="96"/>
      <c r="W660" s="96"/>
      <c r="X660" s="96"/>
      <c r="Y660" s="96"/>
      <c r="AD660" s="96"/>
      <c r="AE660" s="146"/>
      <c r="AF660" s="146"/>
      <c r="AG660" s="146"/>
      <c r="AH660" s="146"/>
      <c r="AI660" s="146"/>
      <c r="AJ660" s="146"/>
      <c r="AK660" s="146"/>
      <c r="AL660" s="146"/>
      <c r="AM660" s="146"/>
      <c r="AN660" s="146"/>
    </row>
    <row r="661" spans="4:40" x14ac:dyDescent="0.3">
      <c r="E661" s="146"/>
      <c r="F661" s="96"/>
      <c r="G661" s="96"/>
      <c r="H661" s="96"/>
      <c r="I661" s="96"/>
      <c r="J661" s="96"/>
      <c r="K661" s="96"/>
      <c r="L661" s="154"/>
      <c r="M661" s="96"/>
      <c r="N661" s="96"/>
      <c r="O661" s="96"/>
      <c r="P661" s="96"/>
      <c r="Q661" s="96"/>
      <c r="V661" s="96"/>
      <c r="W661" s="96"/>
      <c r="X661" s="96"/>
      <c r="Y661" s="96"/>
      <c r="AD661" s="96"/>
      <c r="AE661" s="146"/>
      <c r="AF661" s="146"/>
      <c r="AG661" s="146"/>
      <c r="AH661" s="146"/>
      <c r="AI661" s="146"/>
      <c r="AJ661" s="146"/>
      <c r="AK661" s="146"/>
      <c r="AL661" s="146"/>
      <c r="AM661" s="146"/>
      <c r="AN661" s="146"/>
    </row>
  </sheetData>
  <sheetProtection password="9DE9" sheet="1" objects="1" scenarios="1" selectLockedCells="1"/>
  <mergeCells count="5">
    <mergeCell ref="C309:O309"/>
    <mergeCell ref="Y5:AD5"/>
    <mergeCell ref="X308:AC308"/>
    <mergeCell ref="F7:K7"/>
    <mergeCell ref="C5:W5"/>
  </mergeCells>
  <pageMargins left="0.22" right="0.16" top="0.38" bottom="0.33" header="0.3" footer="0.3"/>
  <pageSetup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09" r:id="rId4" name="Button 61">
              <controlPr defaultSize="0" print="0" autoFill="0" autoPict="0" macro="[0]!Copyrowtonextline">
                <anchor moveWithCells="1" sizeWithCells="1">
                  <from>
                    <xdr:col>23</xdr:col>
                    <xdr:colOff>281940</xdr:colOff>
                    <xdr:row>0</xdr:row>
                    <xdr:rowOff>198120</xdr:rowOff>
                  </from>
                  <to>
                    <xdr:col>29</xdr:col>
                    <xdr:colOff>419100</xdr:colOff>
                    <xdr:row>0</xdr:row>
                    <xdr:rowOff>419100</xdr:rowOff>
                  </to>
                </anchor>
              </controlPr>
            </control>
          </mc:Choice>
        </mc:AlternateContent>
        <mc:AlternateContent xmlns:mc="http://schemas.openxmlformats.org/markup-compatibility/2006">
          <mc:Choice Requires="x14">
            <control shapeId="2182" r:id="rId5" name="Button 134">
              <controlPr defaultSize="0" print="0" autoFill="0" autoPict="0" macro="[0]!Addrow">
                <anchor moveWithCells="1" sizeWithCells="1">
                  <from>
                    <xdr:col>16</xdr:col>
                    <xdr:colOff>373380</xdr:colOff>
                    <xdr:row>0</xdr:row>
                    <xdr:rowOff>220980</xdr:rowOff>
                  </from>
                  <to>
                    <xdr:col>22</xdr:col>
                    <xdr:colOff>548640</xdr:colOff>
                    <xdr:row>0</xdr:row>
                    <xdr:rowOff>419100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79C96-5336-482D-ABBC-671757965218}">
  <sheetPr codeName="Sheet4"/>
  <dimension ref="A1:N57"/>
  <sheetViews>
    <sheetView workbookViewId="0">
      <selection activeCell="B6" sqref="B6"/>
    </sheetView>
  </sheetViews>
  <sheetFormatPr defaultRowHeight="14.4" x14ac:dyDescent="0.3"/>
  <cols>
    <col min="1" max="1" width="29.44140625" customWidth="1"/>
    <col min="2" max="2" width="23.33203125" customWidth="1"/>
    <col min="3" max="3" width="18.44140625" customWidth="1"/>
    <col min="4" max="4" width="13.88671875" customWidth="1"/>
    <col min="5" max="5" width="10.109375" customWidth="1"/>
    <col min="6" max="6" width="8" customWidth="1"/>
    <col min="13" max="13" width="8" customWidth="1"/>
  </cols>
  <sheetData>
    <row r="1" spans="1:14" x14ac:dyDescent="0.3">
      <c r="A1" s="10"/>
      <c r="B1" s="10"/>
      <c r="C1" s="2"/>
      <c r="D1" s="2"/>
      <c r="E1" s="2"/>
      <c r="F1" s="2"/>
      <c r="G1" s="2"/>
      <c r="H1" s="2"/>
      <c r="I1" s="2"/>
      <c r="J1" s="2"/>
      <c r="K1" s="2"/>
      <c r="L1" s="2"/>
      <c r="M1" s="2"/>
      <c r="N1" s="2"/>
    </row>
    <row r="2" spans="1:14" x14ac:dyDescent="0.3">
      <c r="A2" s="12"/>
      <c r="B2" s="12"/>
      <c r="C2" s="12"/>
      <c r="D2" s="2"/>
      <c r="E2" s="2"/>
      <c r="F2" s="2"/>
      <c r="G2" s="2"/>
      <c r="H2" s="2"/>
      <c r="I2" s="2"/>
      <c r="J2" s="2"/>
      <c r="K2" s="2"/>
      <c r="L2" s="2"/>
      <c r="M2" s="2"/>
      <c r="N2" s="2"/>
    </row>
    <row r="3" spans="1:14" ht="18" x14ac:dyDescent="0.35">
      <c r="A3" s="322" t="s">
        <v>4</v>
      </c>
      <c r="B3" s="323"/>
      <c r="C3" s="324"/>
      <c r="D3" s="2"/>
      <c r="E3" s="2"/>
      <c r="F3" s="317" t="s">
        <v>0</v>
      </c>
      <c r="G3" s="318"/>
      <c r="H3" s="318"/>
      <c r="I3" s="318"/>
      <c r="J3" s="318"/>
      <c r="K3" s="318"/>
      <c r="L3" s="318"/>
      <c r="M3" s="319"/>
      <c r="N3" s="2"/>
    </row>
    <row r="4" spans="1:14" ht="18" x14ac:dyDescent="0.35">
      <c r="A4" s="26"/>
      <c r="B4" s="26"/>
      <c r="C4" s="26"/>
      <c r="D4" s="2"/>
      <c r="E4" s="2"/>
      <c r="F4" s="1"/>
      <c r="G4" s="1"/>
      <c r="H4" s="1"/>
      <c r="I4" s="1"/>
      <c r="J4" s="1"/>
      <c r="K4" s="1"/>
      <c r="L4" s="1"/>
      <c r="M4" s="1"/>
      <c r="N4" s="2"/>
    </row>
    <row r="5" spans="1:14" x14ac:dyDescent="0.3">
      <c r="A5" s="12"/>
      <c r="B5" s="12"/>
      <c r="C5" s="12"/>
      <c r="D5" s="2"/>
      <c r="E5" s="2"/>
      <c r="F5" s="1"/>
      <c r="G5" s="1"/>
      <c r="H5" s="1"/>
      <c r="I5" s="1"/>
      <c r="J5" s="1"/>
      <c r="K5" s="1"/>
      <c r="L5" s="1"/>
      <c r="M5" s="1"/>
      <c r="N5" s="2"/>
    </row>
    <row r="6" spans="1:14" x14ac:dyDescent="0.3">
      <c r="A6" s="14" t="s">
        <v>3</v>
      </c>
      <c r="B6" s="50" t="s">
        <v>14</v>
      </c>
      <c r="C6" s="12"/>
      <c r="D6" s="2"/>
      <c r="E6" s="2"/>
      <c r="F6" s="1"/>
      <c r="G6" s="1"/>
      <c r="H6" s="1"/>
      <c r="I6" s="1"/>
      <c r="J6" s="1"/>
      <c r="K6" s="1"/>
      <c r="L6" s="1"/>
      <c r="M6" s="1"/>
      <c r="N6" s="2"/>
    </row>
    <row r="7" spans="1:14" x14ac:dyDescent="0.3">
      <c r="A7" s="12"/>
      <c r="B7" s="12"/>
      <c r="C7" s="12"/>
      <c r="D7" s="2"/>
      <c r="E7" s="2"/>
      <c r="F7" s="1"/>
      <c r="G7" s="1"/>
      <c r="H7" s="1"/>
      <c r="I7" s="1"/>
      <c r="J7" s="1"/>
      <c r="K7" s="1"/>
      <c r="L7" s="1"/>
      <c r="M7" s="1"/>
      <c r="N7" s="2"/>
    </row>
    <row r="8" spans="1:14" x14ac:dyDescent="0.3">
      <c r="A8" s="14" t="s">
        <v>1</v>
      </c>
      <c r="B8" s="4" t="str">
        <f>CONCATENATE("0000",'CEMETERY INFORMATION'!E174)</f>
        <v>0000</v>
      </c>
      <c r="C8" s="12"/>
      <c r="D8" s="2"/>
      <c r="E8" s="2"/>
      <c r="F8" s="1"/>
      <c r="G8" s="1"/>
      <c r="H8" s="1"/>
      <c r="I8" s="1"/>
      <c r="J8" s="1"/>
      <c r="K8" s="1"/>
      <c r="L8" s="1"/>
      <c r="M8" s="1"/>
      <c r="N8" s="2"/>
    </row>
    <row r="9" spans="1:14" x14ac:dyDescent="0.3">
      <c r="A9" s="12"/>
      <c r="B9" s="12"/>
      <c r="C9" s="12"/>
      <c r="D9" s="2"/>
      <c r="E9" s="2"/>
      <c r="F9" s="1"/>
      <c r="G9" s="1"/>
      <c r="H9" s="1"/>
      <c r="I9" s="1"/>
      <c r="J9" s="1"/>
      <c r="K9" s="1"/>
      <c r="L9" s="1"/>
      <c r="M9" s="1"/>
      <c r="N9" s="2"/>
    </row>
    <row r="10" spans="1:14" x14ac:dyDescent="0.3">
      <c r="A10" s="14" t="s">
        <v>2</v>
      </c>
      <c r="B10" s="320">
        <f>'CEMETERY INFORMATION'!B160</f>
        <v>0</v>
      </c>
      <c r="C10" s="320"/>
      <c r="D10" s="2"/>
      <c r="E10" s="2"/>
      <c r="F10" s="1"/>
      <c r="G10" s="1"/>
      <c r="H10" s="1"/>
      <c r="I10" s="1"/>
      <c r="J10" s="1"/>
      <c r="K10" s="1"/>
      <c r="L10" s="1"/>
      <c r="M10" s="1"/>
      <c r="N10" s="2"/>
    </row>
    <row r="11" spans="1:14" x14ac:dyDescent="0.3">
      <c r="A11" s="12"/>
      <c r="B11" s="15"/>
      <c r="C11" s="15"/>
      <c r="D11" s="2"/>
      <c r="E11" s="2"/>
      <c r="F11" s="1"/>
      <c r="G11" s="1"/>
      <c r="H11" s="1"/>
      <c r="I11" s="1"/>
      <c r="J11" s="1"/>
      <c r="K11" s="1"/>
      <c r="L11" s="1"/>
      <c r="M11" s="1"/>
      <c r="N11" s="2"/>
    </row>
    <row r="12" spans="1:14" x14ac:dyDescent="0.3">
      <c r="A12" s="14" t="s">
        <v>136</v>
      </c>
      <c r="B12" s="321"/>
      <c r="C12" s="321"/>
      <c r="D12" s="2"/>
      <c r="E12" s="2"/>
      <c r="F12" s="1"/>
      <c r="G12" s="1"/>
      <c r="H12" s="1"/>
      <c r="I12" s="1"/>
      <c r="J12" s="1"/>
      <c r="K12" s="1"/>
      <c r="L12" s="1"/>
      <c r="M12" s="1"/>
      <c r="N12" s="2"/>
    </row>
    <row r="13" spans="1:14" x14ac:dyDescent="0.3">
      <c r="A13" s="12"/>
      <c r="B13" s="12"/>
      <c r="C13" s="12"/>
      <c r="D13" s="2"/>
      <c r="E13" s="2"/>
      <c r="F13" s="47"/>
      <c r="G13" s="47"/>
      <c r="H13" s="47"/>
      <c r="I13" s="47"/>
      <c r="J13" s="47"/>
      <c r="K13" s="1"/>
      <c r="L13" s="1"/>
      <c r="M13" s="1"/>
      <c r="N13" s="2"/>
    </row>
    <row r="14" spans="1:14" ht="15" thickBot="1" x14ac:dyDescent="0.35">
      <c r="A14" s="24"/>
      <c r="B14" s="24"/>
      <c r="C14" s="24"/>
      <c r="D14" s="24"/>
      <c r="E14" s="2"/>
      <c r="F14" s="1"/>
      <c r="G14" s="1"/>
      <c r="H14" s="1"/>
      <c r="I14" s="1"/>
      <c r="J14" s="1"/>
      <c r="K14" s="1"/>
      <c r="L14" s="1"/>
      <c r="M14" s="1"/>
      <c r="N14" s="2"/>
    </row>
    <row r="15" spans="1:14" ht="15" thickTop="1" x14ac:dyDescent="0.3">
      <c r="A15" s="12"/>
      <c r="B15" s="25" t="s">
        <v>17</v>
      </c>
      <c r="C15" s="12"/>
      <c r="D15" s="12"/>
      <c r="E15" s="2"/>
      <c r="F15" s="1"/>
      <c r="G15" s="1"/>
      <c r="H15" s="1"/>
      <c r="I15" s="1"/>
      <c r="J15" s="1"/>
      <c r="K15" s="1"/>
      <c r="L15" s="1"/>
      <c r="M15" s="1"/>
      <c r="N15" s="2"/>
    </row>
    <row r="16" spans="1:14" x14ac:dyDescent="0.3">
      <c r="A16" s="2"/>
      <c r="B16" s="2"/>
      <c r="C16" s="2"/>
      <c r="D16" s="2"/>
      <c r="E16" s="2"/>
      <c r="F16" s="1"/>
      <c r="G16" s="1"/>
      <c r="H16" s="1"/>
      <c r="I16" s="1"/>
      <c r="J16" s="1"/>
      <c r="K16" s="1"/>
      <c r="L16" s="1"/>
      <c r="M16" s="1"/>
      <c r="N16" s="2"/>
    </row>
    <row r="17" spans="1:14" x14ac:dyDescent="0.3">
      <c r="A17" s="2"/>
      <c r="B17" s="2"/>
      <c r="C17" s="2"/>
      <c r="D17" s="2"/>
      <c r="E17" s="2"/>
      <c r="F17" s="1"/>
      <c r="G17" s="1"/>
      <c r="H17" s="1"/>
      <c r="I17" s="1"/>
      <c r="J17" s="1"/>
      <c r="K17" s="1"/>
      <c r="L17" s="1"/>
      <c r="M17" s="1"/>
      <c r="N17" s="2"/>
    </row>
    <row r="18" spans="1:14" x14ac:dyDescent="0.3">
      <c r="A18" s="16"/>
      <c r="B18" s="17" t="s">
        <v>6</v>
      </c>
      <c r="C18" s="18" t="s">
        <v>7</v>
      </c>
      <c r="D18" s="19" t="s">
        <v>8</v>
      </c>
      <c r="E18" s="2"/>
      <c r="F18" s="1"/>
      <c r="G18" s="1"/>
      <c r="H18" s="1"/>
      <c r="I18" s="1"/>
      <c r="J18" s="1"/>
      <c r="K18" s="1"/>
      <c r="L18" s="1"/>
      <c r="M18" s="1"/>
      <c r="N18" s="2"/>
    </row>
    <row r="19" spans="1:14" x14ac:dyDescent="0.3">
      <c r="A19" s="20" t="s">
        <v>9</v>
      </c>
      <c r="B19" s="39">
        <f>'CEMETERY INFORMATION'!B23</f>
        <v>0</v>
      </c>
      <c r="C19" s="40">
        <f>'CEMETERY INFORMATION'!B29</f>
        <v>0</v>
      </c>
      <c r="D19" s="41">
        <f>B19 +C19</f>
        <v>0</v>
      </c>
      <c r="E19" s="2"/>
      <c r="F19" s="1"/>
      <c r="G19" s="1"/>
      <c r="H19" s="1"/>
      <c r="I19" s="1"/>
      <c r="J19" s="1"/>
      <c r="K19" s="1"/>
      <c r="L19" s="1"/>
      <c r="M19" s="1"/>
      <c r="N19" s="2"/>
    </row>
    <row r="20" spans="1:14" x14ac:dyDescent="0.3">
      <c r="A20" s="21" t="s">
        <v>5</v>
      </c>
      <c r="B20" s="42">
        <f>20*B19</f>
        <v>0</v>
      </c>
      <c r="C20" s="43">
        <f>20*C19</f>
        <v>0</v>
      </c>
      <c r="D20" s="44">
        <f>20*D19</f>
        <v>0</v>
      </c>
      <c r="E20" s="2"/>
      <c r="F20" s="2"/>
      <c r="G20" s="2"/>
      <c r="H20" s="2"/>
      <c r="I20" s="2"/>
      <c r="J20" s="2"/>
      <c r="K20" s="2"/>
      <c r="L20" s="2"/>
      <c r="M20" s="2"/>
      <c r="N20" s="2"/>
    </row>
    <row r="21" spans="1:14" x14ac:dyDescent="0.3">
      <c r="A21" s="2"/>
      <c r="B21" s="2"/>
      <c r="C21" s="2"/>
      <c r="D21" s="2"/>
      <c r="E21" s="2"/>
      <c r="F21" s="2"/>
      <c r="G21" s="2"/>
      <c r="H21" s="2"/>
      <c r="I21" s="2"/>
      <c r="J21" s="2"/>
      <c r="K21" s="2"/>
      <c r="L21" s="2"/>
      <c r="M21" s="2"/>
      <c r="N21" s="2"/>
    </row>
    <row r="22" spans="1:14" x14ac:dyDescent="0.3">
      <c r="A22" s="2"/>
      <c r="B22" s="2"/>
      <c r="C22" s="2"/>
      <c r="D22" s="2"/>
      <c r="E22" s="2"/>
      <c r="F22" s="2"/>
      <c r="G22" s="2"/>
      <c r="H22" s="2"/>
      <c r="I22" s="2"/>
      <c r="J22" s="2"/>
      <c r="K22" s="2"/>
      <c r="L22" s="2"/>
      <c r="M22" s="2"/>
      <c r="N22" s="2"/>
    </row>
    <row r="23" spans="1:14" x14ac:dyDescent="0.3">
      <c r="A23" s="2"/>
      <c r="B23" s="2"/>
      <c r="C23" s="2"/>
      <c r="D23" s="2"/>
      <c r="E23" s="2"/>
      <c r="F23" s="2"/>
      <c r="G23" s="2"/>
      <c r="H23" s="2"/>
      <c r="I23" s="2"/>
      <c r="J23" s="2"/>
      <c r="K23" s="2"/>
      <c r="L23" s="2"/>
      <c r="M23" s="2"/>
      <c r="N23" s="2"/>
    </row>
    <row r="24" spans="1:14" x14ac:dyDescent="0.3">
      <c r="A24" s="2"/>
      <c r="B24" s="2"/>
      <c r="C24" s="2"/>
      <c r="D24" s="2"/>
      <c r="E24" s="2"/>
      <c r="F24" s="2"/>
      <c r="G24" s="2"/>
      <c r="H24" s="2"/>
      <c r="I24" s="2"/>
      <c r="J24" s="2"/>
      <c r="K24" s="2"/>
      <c r="L24" s="2"/>
      <c r="M24" s="2"/>
      <c r="N24" s="2"/>
    </row>
    <row r="25" spans="1:14" x14ac:dyDescent="0.3">
      <c r="A25" s="2"/>
      <c r="B25" s="2"/>
      <c r="C25" s="2"/>
      <c r="D25" s="2"/>
      <c r="E25" s="2"/>
      <c r="F25" s="2"/>
      <c r="G25" s="2"/>
      <c r="H25" s="2"/>
      <c r="I25" s="2"/>
      <c r="J25" s="2"/>
      <c r="K25" s="2"/>
      <c r="L25" s="2"/>
      <c r="M25" s="2"/>
      <c r="N25" s="2"/>
    </row>
    <row r="26" spans="1:14" x14ac:dyDescent="0.3">
      <c r="A26" s="2"/>
      <c r="B26" s="2"/>
      <c r="C26" s="2"/>
      <c r="D26" s="2"/>
      <c r="E26" s="2"/>
      <c r="F26" s="2"/>
      <c r="G26" s="2"/>
      <c r="H26" s="2"/>
      <c r="I26" s="2"/>
      <c r="J26" s="2"/>
      <c r="K26" s="2"/>
      <c r="L26" s="2"/>
      <c r="M26" s="2"/>
      <c r="N26" s="2"/>
    </row>
    <row r="27" spans="1:14" x14ac:dyDescent="0.3">
      <c r="A27" s="2"/>
      <c r="B27" s="12"/>
      <c r="C27" s="2"/>
      <c r="D27" s="2"/>
      <c r="E27" s="2"/>
      <c r="F27" s="2"/>
      <c r="G27" s="2"/>
      <c r="H27" s="2"/>
      <c r="I27" s="2"/>
      <c r="J27" s="2"/>
      <c r="K27" s="2"/>
      <c r="L27" s="2"/>
      <c r="M27" s="2"/>
      <c r="N27" s="2"/>
    </row>
    <row r="28" spans="1:14" x14ac:dyDescent="0.3">
      <c r="A28" s="2"/>
      <c r="B28" s="2"/>
      <c r="C28" s="2"/>
      <c r="D28" s="2"/>
      <c r="E28" s="2"/>
      <c r="F28" s="2"/>
      <c r="G28" s="2"/>
      <c r="H28" s="2"/>
      <c r="I28" s="2"/>
      <c r="J28" s="2"/>
      <c r="K28" s="2"/>
      <c r="L28" s="2"/>
      <c r="M28" s="2"/>
      <c r="N28" s="2"/>
    </row>
    <row r="29" spans="1:14" x14ac:dyDescent="0.3">
      <c r="A29" s="2"/>
      <c r="B29" s="2"/>
      <c r="C29" s="2"/>
      <c r="D29" s="2"/>
      <c r="E29" s="2"/>
      <c r="F29" s="2"/>
      <c r="G29" s="2"/>
      <c r="H29" s="2"/>
      <c r="I29" s="2"/>
      <c r="J29" s="2"/>
      <c r="K29" s="2"/>
      <c r="L29" s="2"/>
      <c r="M29" s="2"/>
      <c r="N29" s="2"/>
    </row>
    <row r="30" spans="1:14" x14ac:dyDescent="0.3">
      <c r="A30" s="2"/>
      <c r="B30" s="2"/>
      <c r="C30" s="2"/>
      <c r="D30" s="2"/>
      <c r="E30" s="2"/>
      <c r="F30" s="2"/>
      <c r="G30" s="2"/>
      <c r="H30" s="2"/>
      <c r="I30" s="2"/>
      <c r="J30" s="2"/>
      <c r="K30" s="2"/>
      <c r="L30" s="2"/>
      <c r="M30" s="2"/>
      <c r="N30" s="2"/>
    </row>
    <row r="31" spans="1:14" x14ac:dyDescent="0.3">
      <c r="A31" s="2"/>
      <c r="B31" s="2"/>
      <c r="C31" s="2"/>
      <c r="D31" s="2"/>
      <c r="E31" s="2"/>
      <c r="F31" s="2"/>
      <c r="G31" s="2"/>
      <c r="H31" s="2"/>
      <c r="I31" s="2"/>
      <c r="J31" s="2"/>
      <c r="K31" s="2"/>
      <c r="L31" s="2"/>
      <c r="M31" s="2"/>
      <c r="N31" s="2"/>
    </row>
    <row r="32" spans="1:14" x14ac:dyDescent="0.3">
      <c r="A32" s="2"/>
      <c r="B32" s="2"/>
      <c r="C32" s="2"/>
      <c r="D32" s="2"/>
      <c r="E32" s="2"/>
      <c r="F32" s="2"/>
      <c r="G32" s="2"/>
      <c r="H32" s="2"/>
      <c r="I32" s="2"/>
      <c r="J32" s="2"/>
      <c r="K32" s="2"/>
      <c r="L32" s="2"/>
      <c r="M32" s="2"/>
      <c r="N32" s="2"/>
    </row>
    <row r="33" spans="1:14" x14ac:dyDescent="0.3">
      <c r="A33" s="2"/>
      <c r="B33" s="2"/>
      <c r="C33" s="2"/>
      <c r="D33" s="2"/>
      <c r="E33" s="2"/>
      <c r="F33" s="2"/>
      <c r="G33" s="2"/>
      <c r="H33" s="2"/>
      <c r="I33" s="2"/>
      <c r="J33" s="2"/>
      <c r="K33" s="2"/>
      <c r="L33" s="2"/>
      <c r="M33" s="2"/>
      <c r="N33" s="2"/>
    </row>
    <row r="34" spans="1:14" x14ac:dyDescent="0.3">
      <c r="A34" s="2"/>
      <c r="B34" s="2"/>
      <c r="C34" s="2"/>
      <c r="D34" s="2"/>
      <c r="E34" s="2"/>
      <c r="F34" s="2"/>
      <c r="G34" s="2"/>
      <c r="H34" s="2"/>
      <c r="I34" s="2"/>
      <c r="J34" s="2"/>
      <c r="K34" s="2"/>
      <c r="L34" s="2"/>
      <c r="M34" s="2"/>
      <c r="N34" s="2"/>
    </row>
    <row r="35" spans="1:14" x14ac:dyDescent="0.3">
      <c r="A35" s="2"/>
      <c r="B35" s="2"/>
      <c r="C35" s="2"/>
      <c r="D35" s="2"/>
      <c r="E35" s="2"/>
      <c r="F35" s="2"/>
      <c r="G35" s="2"/>
      <c r="H35" s="2"/>
      <c r="I35" s="2"/>
      <c r="J35" s="2"/>
      <c r="K35" s="2"/>
      <c r="L35" s="2"/>
      <c r="M35" s="2"/>
      <c r="N35" s="2"/>
    </row>
    <row r="36" spans="1:14" x14ac:dyDescent="0.3">
      <c r="A36" s="2"/>
      <c r="B36" s="2"/>
      <c r="C36" s="2"/>
      <c r="D36" s="2"/>
      <c r="E36" s="2"/>
      <c r="F36" s="2"/>
      <c r="G36" s="2"/>
      <c r="H36" s="2"/>
      <c r="I36" s="2"/>
      <c r="J36" s="2"/>
      <c r="K36" s="2"/>
      <c r="L36" s="2"/>
      <c r="M36" s="2"/>
      <c r="N36" s="2"/>
    </row>
    <row r="37" spans="1:14" x14ac:dyDescent="0.3">
      <c r="A37" s="2"/>
      <c r="B37" s="2"/>
      <c r="C37" s="2"/>
      <c r="D37" s="2"/>
      <c r="E37" s="2"/>
      <c r="F37" s="2"/>
      <c r="G37" s="2"/>
      <c r="H37" s="2"/>
      <c r="I37" s="2"/>
      <c r="J37" s="2"/>
      <c r="K37" s="2"/>
      <c r="L37" s="2"/>
      <c r="M37" s="2"/>
      <c r="N37" s="2"/>
    </row>
    <row r="38" spans="1:14" x14ac:dyDescent="0.3">
      <c r="A38" s="2"/>
      <c r="B38" s="2"/>
      <c r="C38" s="2"/>
      <c r="D38" s="2"/>
      <c r="E38" s="2"/>
      <c r="F38" s="2"/>
      <c r="G38" s="2"/>
      <c r="H38" s="2"/>
      <c r="I38" s="2"/>
      <c r="J38" s="2"/>
      <c r="K38" s="2"/>
      <c r="L38" s="2"/>
      <c r="M38" s="2"/>
      <c r="N38" s="2"/>
    </row>
    <row r="39" spans="1:14" x14ac:dyDescent="0.3">
      <c r="A39" s="2"/>
      <c r="B39" s="2"/>
      <c r="C39" s="2"/>
      <c r="D39" s="2"/>
      <c r="E39" s="2"/>
      <c r="F39" s="2"/>
      <c r="G39" s="2"/>
      <c r="H39" s="2"/>
      <c r="I39" s="2"/>
      <c r="J39" s="2"/>
      <c r="K39" s="2"/>
      <c r="L39" s="2"/>
      <c r="M39" s="2"/>
      <c r="N39" s="2"/>
    </row>
    <row r="40" spans="1:14" x14ac:dyDescent="0.3">
      <c r="A40" s="2"/>
      <c r="B40" s="2"/>
      <c r="C40" s="2"/>
      <c r="D40" s="2"/>
      <c r="E40" s="2"/>
      <c r="F40" s="2"/>
      <c r="G40" s="2"/>
      <c r="H40" s="2"/>
      <c r="I40" s="2"/>
      <c r="J40" s="2"/>
      <c r="K40" s="2"/>
      <c r="L40" s="2"/>
      <c r="M40" s="2"/>
      <c r="N40" s="2"/>
    </row>
    <row r="41" spans="1:14" x14ac:dyDescent="0.3">
      <c r="A41" s="2"/>
      <c r="B41" s="2"/>
      <c r="C41" s="2"/>
      <c r="D41" s="2"/>
      <c r="E41" s="2"/>
      <c r="F41" s="2"/>
      <c r="G41" s="2"/>
      <c r="H41" s="2"/>
      <c r="I41" s="2"/>
      <c r="J41" s="2"/>
      <c r="K41" s="2"/>
      <c r="L41" s="2"/>
      <c r="M41" s="2"/>
      <c r="N41" s="2"/>
    </row>
    <row r="42" spans="1:14" x14ac:dyDescent="0.3">
      <c r="A42" s="2"/>
      <c r="B42" s="2"/>
      <c r="C42" s="2"/>
      <c r="D42" s="2"/>
      <c r="E42" s="2"/>
      <c r="F42" s="2"/>
      <c r="G42" s="2"/>
      <c r="H42" s="2"/>
      <c r="I42" s="2"/>
      <c r="J42" s="2"/>
      <c r="K42" s="2"/>
      <c r="L42" s="2"/>
      <c r="M42" s="2"/>
      <c r="N42" s="2"/>
    </row>
    <row r="43" spans="1:14" x14ac:dyDescent="0.3">
      <c r="A43" s="2"/>
      <c r="B43" s="2"/>
      <c r="C43" s="2"/>
      <c r="D43" s="2"/>
      <c r="E43" s="2"/>
      <c r="F43" s="2"/>
      <c r="G43" s="2"/>
      <c r="H43" s="2"/>
      <c r="I43" s="2"/>
      <c r="J43" s="2"/>
      <c r="K43" s="2"/>
      <c r="L43" s="2"/>
      <c r="M43" s="2"/>
      <c r="N43" s="2"/>
    </row>
    <row r="44" spans="1:14" x14ac:dyDescent="0.3">
      <c r="A44" s="2"/>
      <c r="B44" s="2"/>
      <c r="C44" s="2"/>
      <c r="D44" s="2"/>
      <c r="E44" s="2"/>
      <c r="N44" s="2"/>
    </row>
    <row r="45" spans="1:14" x14ac:dyDescent="0.3">
      <c r="A45" s="2"/>
      <c r="B45" s="2"/>
      <c r="C45" s="2"/>
      <c r="D45" s="2"/>
      <c r="E45" s="2"/>
      <c r="N45" s="2"/>
    </row>
    <row r="46" spans="1:14" x14ac:dyDescent="0.3">
      <c r="A46" s="2"/>
      <c r="B46" s="2"/>
      <c r="C46" s="2"/>
      <c r="D46" s="2"/>
    </row>
    <row r="47" spans="1:14" x14ac:dyDescent="0.3">
      <c r="A47" s="2"/>
      <c r="B47" s="2"/>
      <c r="C47" s="2"/>
      <c r="D47" s="2"/>
    </row>
    <row r="48" spans="1:14" x14ac:dyDescent="0.3">
      <c r="A48" s="2"/>
      <c r="B48" s="2"/>
      <c r="C48" s="2"/>
      <c r="D48" s="2"/>
    </row>
    <row r="49" spans="1:4" x14ac:dyDescent="0.3">
      <c r="A49" s="2"/>
      <c r="B49" s="2"/>
      <c r="C49" s="2"/>
      <c r="D49" s="2"/>
    </row>
    <row r="50" spans="1:4" x14ac:dyDescent="0.3">
      <c r="A50" s="2"/>
      <c r="B50" s="2"/>
      <c r="C50" s="2"/>
      <c r="D50" s="2"/>
    </row>
    <row r="51" spans="1:4" x14ac:dyDescent="0.3">
      <c r="A51" s="2"/>
      <c r="B51" s="2"/>
      <c r="C51" s="2"/>
      <c r="D51" s="2"/>
    </row>
    <row r="52" spans="1:4" x14ac:dyDescent="0.3">
      <c r="A52" s="2"/>
      <c r="B52" s="2"/>
      <c r="C52" s="2"/>
      <c r="D52" s="2"/>
    </row>
    <row r="53" spans="1:4" x14ac:dyDescent="0.3">
      <c r="A53" s="2"/>
      <c r="B53" s="2"/>
      <c r="C53" s="2"/>
      <c r="D53" s="2"/>
    </row>
    <row r="54" spans="1:4" x14ac:dyDescent="0.3">
      <c r="A54" s="2"/>
      <c r="B54" s="2"/>
      <c r="C54" s="2"/>
      <c r="D54" s="2"/>
    </row>
    <row r="55" spans="1:4" x14ac:dyDescent="0.3">
      <c r="A55" s="2"/>
      <c r="B55" s="2"/>
      <c r="C55" s="2"/>
      <c r="D55" s="2"/>
    </row>
    <row r="56" spans="1:4" x14ac:dyDescent="0.3">
      <c r="A56" s="2"/>
      <c r="B56" s="2"/>
      <c r="C56" s="2"/>
      <c r="D56" s="2"/>
    </row>
    <row r="57" spans="1:4" x14ac:dyDescent="0.3">
      <c r="A57" s="2"/>
      <c r="B57" s="2"/>
      <c r="C57" s="2"/>
      <c r="D57" s="2"/>
    </row>
  </sheetData>
  <sheetProtection password="9206" sheet="1" objects="1" scenarios="1" selectLockedCells="1" selectUnlockedCells="1"/>
  <mergeCells count="4">
    <mergeCell ref="F3:M3"/>
    <mergeCell ref="B10:C10"/>
    <mergeCell ref="B12:C12"/>
    <mergeCell ref="A3:C3"/>
  </mergeCells>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CEMETERY INFORMATION</vt:lpstr>
      <vt:lpstr>CONTACT INFORMATION</vt:lpstr>
      <vt:lpstr>QUESTIONS</vt:lpstr>
      <vt:lpstr>PERMANENT MAINTENANCE</vt:lpstr>
      <vt:lpstr>PRENEED MERCHANDISE</vt:lpstr>
      <vt:lpstr>PAYMENT STUB</vt:lpstr>
      <vt:lpstr>'CONTACT INFORMATION'!Information</vt:lpstr>
      <vt:lpstr>Information</vt:lpstr>
      <vt:lpstr>New</vt:lpstr>
      <vt:lpstr>PMF</vt:lpstr>
      <vt:lpstr>Preneed</vt:lpstr>
      <vt:lpstr>'CEMETERY INFORMATION'!Print_Area</vt:lpstr>
      <vt:lpstr>'CONTACT INFORMATION'!Print_Area</vt:lpstr>
      <vt:lpstr>'PERMANENT MAINTENANCE'!Print_Area</vt:lpstr>
      <vt:lpstr>'PRENEED MERCHANDISE'!Print_Area</vt:lpstr>
      <vt:lpstr>QUESTIONS!Print_Area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Martens</dc:creator>
  <cp:lastModifiedBy>Todd Caywood [SOS]</cp:lastModifiedBy>
  <cp:lastPrinted>2012-06-12T16:33:35Z</cp:lastPrinted>
  <dcterms:created xsi:type="dcterms:W3CDTF">2010-12-21T10:15:41Z</dcterms:created>
  <dcterms:modified xsi:type="dcterms:W3CDTF">2025-08-13T13:50:34Z</dcterms:modified>
</cp:coreProperties>
</file>